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5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E254" i="9"/>
  <c r="M253" i="9"/>
  <c r="F253" i="9" s="1"/>
  <c r="L253" i="9"/>
  <c r="E253" i="9"/>
  <c r="M252" i="9"/>
  <c r="L252" i="9"/>
  <c r="F252" i="9"/>
  <c r="E252" i="9"/>
  <c r="B252" i="9" s="1"/>
  <c r="M251" i="9"/>
  <c r="L251" i="9"/>
  <c r="F251" i="9" s="1"/>
  <c r="B251" i="9" s="1"/>
  <c r="E251" i="9"/>
  <c r="M250" i="9"/>
  <c r="L250" i="9"/>
  <c r="E250" i="9"/>
  <c r="M249" i="9"/>
  <c r="F249" i="9" s="1"/>
  <c r="L249" i="9"/>
  <c r="E249" i="9"/>
  <c r="B249" i="9" s="1"/>
  <c r="M248" i="9"/>
  <c r="L248" i="9"/>
  <c r="F248" i="9"/>
  <c r="E248" i="9"/>
  <c r="M247" i="9"/>
  <c r="L247" i="9"/>
  <c r="F247" i="9"/>
  <c r="B247" i="9" s="1"/>
  <c r="E247" i="9"/>
  <c r="M246" i="9"/>
  <c r="L246" i="9"/>
  <c r="F246" i="9" s="1"/>
  <c r="B246" i="9" s="1"/>
  <c r="E246" i="9"/>
  <c r="M245" i="9"/>
  <c r="F245" i="9" s="1"/>
  <c r="L245" i="9"/>
  <c r="E245" i="9"/>
  <c r="B245" i="9" s="1"/>
  <c r="M244" i="9"/>
  <c r="L244" i="9"/>
  <c r="F244" i="9"/>
  <c r="E244" i="9"/>
  <c r="M243" i="9"/>
  <c r="F243" i="9" s="1"/>
  <c r="B243" i="9" s="1"/>
  <c r="L243" i="9"/>
  <c r="E243" i="9"/>
  <c r="M242" i="9"/>
  <c r="L242" i="9"/>
  <c r="F242" i="9" s="1"/>
  <c r="E242" i="9"/>
  <c r="B242" i="9"/>
  <c r="M241" i="9"/>
  <c r="L241" i="9"/>
  <c r="F241" i="9"/>
  <c r="E241" i="9"/>
  <c r="B241" i="9" s="1"/>
  <c r="M240" i="9"/>
  <c r="L240" i="9"/>
  <c r="F240" i="9"/>
  <c r="E240" i="9"/>
  <c r="M239" i="9"/>
  <c r="L239" i="9"/>
  <c r="F239" i="9"/>
  <c r="B239" i="9" s="1"/>
  <c r="E239" i="9"/>
  <c r="M238" i="9"/>
  <c r="L238" i="9"/>
  <c r="F238" i="9" s="1"/>
  <c r="B238" i="9" s="1"/>
  <c r="E238" i="9"/>
  <c r="M237" i="9"/>
  <c r="F237" i="9" s="1"/>
  <c r="L237" i="9"/>
  <c r="E237" i="9"/>
  <c r="B237" i="9" s="1"/>
  <c r="M236" i="9"/>
  <c r="L236" i="9"/>
  <c r="F236" i="9"/>
  <c r="E236" i="9"/>
  <c r="M235" i="9"/>
  <c r="F235" i="9" s="1"/>
  <c r="B235" i="9" s="1"/>
  <c r="L235" i="9"/>
  <c r="E235" i="9"/>
  <c r="M234" i="9"/>
  <c r="L234" i="9"/>
  <c r="F234" i="9" s="1"/>
  <c r="E234" i="9"/>
  <c r="B234" i="9"/>
  <c r="M233" i="9"/>
  <c r="F233" i="9" s="1"/>
  <c r="L233" i="9"/>
  <c r="E233" i="9"/>
  <c r="M232" i="9"/>
  <c r="L232" i="9"/>
  <c r="F232" i="9"/>
  <c r="E232" i="9"/>
  <c r="M231" i="9"/>
  <c r="L231" i="9"/>
  <c r="F231" i="9"/>
  <c r="B231" i="9" s="1"/>
  <c r="E231" i="9"/>
  <c r="M230" i="9"/>
  <c r="L230" i="9"/>
  <c r="F230" i="9" s="1"/>
  <c r="B230" i="9" s="1"/>
  <c r="E230" i="9"/>
  <c r="M229" i="9"/>
  <c r="F229" i="9" s="1"/>
  <c r="L229" i="9"/>
  <c r="E229" i="9"/>
  <c r="B229" i="9" s="1"/>
  <c r="M228" i="9"/>
  <c r="L228" i="9"/>
  <c r="F228" i="9"/>
  <c r="E228" i="9"/>
  <c r="M227" i="9"/>
  <c r="F227" i="9" s="1"/>
  <c r="B227" i="9" s="1"/>
  <c r="L227" i="9"/>
  <c r="E227" i="9"/>
  <c r="M226" i="9"/>
  <c r="L226" i="9"/>
  <c r="F226" i="9" s="1"/>
  <c r="E226" i="9"/>
  <c r="B226" i="9"/>
  <c r="H225" i="9"/>
  <c r="G225" i="9"/>
  <c r="F225" i="9"/>
  <c r="M224" i="9"/>
  <c r="L224" i="9"/>
  <c r="F224" i="9"/>
  <c r="E224" i="9"/>
  <c r="M223" i="9"/>
  <c r="L223" i="9"/>
  <c r="F223" i="9"/>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H44" i="9"/>
  <c r="G44" i="9"/>
  <c r="E44" i="9" s="1"/>
  <c r="B44" i="9" s="1"/>
  <c r="F44" i="9"/>
  <c r="H43" i="9"/>
  <c r="G43" i="9"/>
  <c r="F43" i="9"/>
  <c r="H42" i="9"/>
  <c r="G42" i="9"/>
  <c r="F42" i="9"/>
  <c r="H41" i="9"/>
  <c r="G41" i="9"/>
  <c r="F41" i="9"/>
  <c r="H40" i="9"/>
  <c r="G40" i="9"/>
  <c r="E40" i="9" s="1"/>
  <c r="B40" i="9" s="1"/>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F32" i="9"/>
  <c r="E32" i="9"/>
  <c r="B32" i="9"/>
  <c r="H31" i="9"/>
  <c r="G31" i="9"/>
  <c r="F31" i="9"/>
  <c r="E31" i="9"/>
  <c r="B31" i="9" s="1"/>
  <c r="H30" i="9"/>
  <c r="G30" i="9"/>
  <c r="F30" i="9"/>
  <c r="H29" i="9"/>
  <c r="G29" i="9"/>
  <c r="F29" i="9"/>
  <c r="H28" i="9"/>
  <c r="G28" i="9"/>
  <c r="E28" i="9" s="1"/>
  <c r="B28" i="9" s="1"/>
  <c r="F28" i="9"/>
  <c r="H27" i="9"/>
  <c r="G27" i="9"/>
  <c r="F27" i="9"/>
  <c r="H26" i="9"/>
  <c r="G26" i="9"/>
  <c r="F26" i="9"/>
  <c r="H25" i="9"/>
  <c r="E25" i="9" s="1"/>
  <c r="B25" i="9" s="1"/>
  <c r="G25" i="9"/>
  <c r="F25" i="9"/>
  <c r="H24" i="9"/>
  <c r="G24" i="9"/>
  <c r="F24" i="9"/>
  <c r="E24" i="9"/>
  <c r="B24" i="9" s="1"/>
  <c r="H23" i="9"/>
  <c r="G23" i="9"/>
  <c r="E23" i="9" s="1"/>
  <c r="B23" i="9" s="1"/>
  <c r="F23" i="9"/>
  <c r="H22" i="9"/>
  <c r="G22" i="9"/>
  <c r="F22" i="9"/>
  <c r="H21" i="9"/>
  <c r="G21" i="9"/>
  <c r="F21" i="9"/>
  <c r="F20" i="9"/>
  <c r="F4" i="9"/>
  <c r="O3" i="9"/>
  <c r="G274" i="9" s="1"/>
  <c r="E274" i="9" s="1"/>
  <c r="I3" i="9"/>
  <c r="H3" i="9"/>
  <c r="G3" i="9"/>
  <c r="D101" i="8"/>
  <c r="D95" i="8"/>
  <c r="D90" i="8"/>
  <c r="D85" i="8"/>
  <c r="C1560" i="1" s="1"/>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C1454" i="1" s="1"/>
  <c r="H1454" i="1" s="1"/>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1223" i="1" s="1"/>
  <c r="G1223" i="1" s="1"/>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G289" i="9" s="1"/>
  <c r="F179" i="5"/>
  <c r="F178" i="5"/>
  <c r="F173" i="5"/>
  <c r="F172" i="5"/>
  <c r="F171" i="5"/>
  <c r="E170" i="5"/>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E78" i="5"/>
  <c r="F78" i="5" s="1"/>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E421" i="4" s="1"/>
  <c r="D422" i="4"/>
  <c r="E418" i="4"/>
  <c r="D418" i="4"/>
  <c r="E417" i="4"/>
  <c r="D417" i="4"/>
  <c r="E416" i="4"/>
  <c r="D411" i="1" s="1"/>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F356" i="4"/>
  <c r="E356" i="4"/>
  <c r="D356" i="4"/>
  <c r="F355" i="4"/>
  <c r="F354" i="4"/>
  <c r="F353" i="4"/>
  <c r="E352" i="4"/>
  <c r="D352" i="4"/>
  <c r="F352" i="4" s="1"/>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D311" i="4" s="1"/>
  <c r="F310" i="4"/>
  <c r="F309" i="4"/>
  <c r="F308" i="4"/>
  <c r="F307" i="4"/>
  <c r="F306" i="4"/>
  <c r="F305" i="4"/>
  <c r="F304"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E252" i="4" s="1"/>
  <c r="D248" i="1" s="1"/>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E133" i="4" s="1"/>
  <c r="D134"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E74" i="4"/>
  <c r="D74" i="4"/>
  <c r="F74" i="4" s="1"/>
  <c r="F73" i="4"/>
  <c r="F72" i="4"/>
  <c r="F71" i="4"/>
  <c r="E71" i="4"/>
  <c r="D71" i="4"/>
  <c r="F70" i="4"/>
  <c r="F69" i="4"/>
  <c r="E68" i="4"/>
  <c r="E50" i="4" s="1"/>
  <c r="D46" i="1" s="1"/>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C1576" i="1"/>
  <c r="H1576" i="1" s="1"/>
  <c r="H1575" i="1"/>
  <c r="G1575" i="1"/>
  <c r="C1575"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59" i="1"/>
  <c r="G1559" i="1"/>
  <c r="C1559" i="1"/>
  <c r="C1558" i="1"/>
  <c r="H1558" i="1" s="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H1529" i="1"/>
  <c r="C1529" i="1"/>
  <c r="G1529" i="1" s="1"/>
  <c r="H1528" i="1"/>
  <c r="G1528" i="1"/>
  <c r="C1528" i="1"/>
  <c r="G1527" i="1"/>
  <c r="C1527" i="1"/>
  <c r="H1527" i="1" s="1"/>
  <c r="G1526" i="1"/>
  <c r="C1526" i="1"/>
  <c r="H1526" i="1" s="1"/>
  <c r="H1525" i="1"/>
  <c r="C1525" i="1"/>
  <c r="G1525" i="1" s="1"/>
  <c r="H1523" i="1"/>
  <c r="G1523" i="1"/>
  <c r="C1523" i="1"/>
  <c r="G1522" i="1"/>
  <c r="C1522" i="1"/>
  <c r="H1522" i="1" s="1"/>
  <c r="H1521" i="1"/>
  <c r="C1521" i="1"/>
  <c r="G1521" i="1" s="1"/>
  <c r="H1520" i="1"/>
  <c r="G1520" i="1"/>
  <c r="C1520" i="1"/>
  <c r="G1519" i="1"/>
  <c r="C1519" i="1"/>
  <c r="H1519" i="1" s="1"/>
  <c r="H1516" i="1"/>
  <c r="G1516" i="1"/>
  <c r="C1516" i="1"/>
  <c r="H1515" i="1"/>
  <c r="G1515" i="1"/>
  <c r="C1515" i="1"/>
  <c r="G1514" i="1"/>
  <c r="C1514" i="1"/>
  <c r="H1514" i="1" s="1"/>
  <c r="H1513" i="1"/>
  <c r="C1513" i="1"/>
  <c r="G1513" i="1" s="1"/>
  <c r="H1512" i="1"/>
  <c r="G1512" i="1"/>
  <c r="C1512" i="1"/>
  <c r="G1511" i="1"/>
  <c r="C1511" i="1"/>
  <c r="H1511" i="1" s="1"/>
  <c r="C1510" i="1"/>
  <c r="H1510" i="1" s="1"/>
  <c r="C1509" i="1"/>
  <c r="G1509" i="1" s="1"/>
  <c r="H1508" i="1"/>
  <c r="G1508" i="1"/>
  <c r="C1508" i="1"/>
  <c r="H1507" i="1"/>
  <c r="G1507" i="1"/>
  <c r="C1507" i="1"/>
  <c r="G1506" i="1"/>
  <c r="C1506" i="1"/>
  <c r="H1506" i="1" s="1"/>
  <c r="H1505" i="1"/>
  <c r="C1505" i="1"/>
  <c r="G1505" i="1" s="1"/>
  <c r="C1504" i="1"/>
  <c r="H1504" i="1" s="1"/>
  <c r="G1503" i="1"/>
  <c r="C1503" i="1"/>
  <c r="H1503" i="1" s="1"/>
  <c r="C1502" i="1"/>
  <c r="H1502" i="1" s="1"/>
  <c r="C1501" i="1"/>
  <c r="G1501" i="1" s="1"/>
  <c r="H1500" i="1"/>
  <c r="G1500" i="1"/>
  <c r="C1500" i="1"/>
  <c r="G1498" i="1"/>
  <c r="C1498" i="1"/>
  <c r="H1498" i="1" s="1"/>
  <c r="H1497" i="1"/>
  <c r="C1497" i="1"/>
  <c r="G1497" i="1" s="1"/>
  <c r="H1496" i="1"/>
  <c r="G1496" i="1"/>
  <c r="C1496" i="1"/>
  <c r="G1495" i="1"/>
  <c r="C1495" i="1"/>
  <c r="H1495" i="1" s="1"/>
  <c r="G1494" i="1"/>
  <c r="C1494" i="1"/>
  <c r="H1494" i="1" s="1"/>
  <c r="H1493" i="1"/>
  <c r="C1493" i="1"/>
  <c r="G1493" i="1" s="1"/>
  <c r="C1492" i="1"/>
  <c r="H1492" i="1" s="1"/>
  <c r="C1491" i="1"/>
  <c r="H1491" i="1" s="1"/>
  <c r="G1490" i="1"/>
  <c r="C1490" i="1"/>
  <c r="H1490" i="1" s="1"/>
  <c r="H1489" i="1"/>
  <c r="C1489" i="1"/>
  <c r="G1489" i="1" s="1"/>
  <c r="H1488" i="1"/>
  <c r="G1488" i="1"/>
  <c r="C1488" i="1"/>
  <c r="G1487" i="1"/>
  <c r="C1487" i="1"/>
  <c r="H1487" i="1" s="1"/>
  <c r="C1486" i="1"/>
  <c r="H1486" i="1" s="1"/>
  <c r="C1485" i="1"/>
  <c r="G1485" i="1" s="1"/>
  <c r="C1484" i="1"/>
  <c r="H1484" i="1" s="1"/>
  <c r="C1483" i="1"/>
  <c r="H1483" i="1" s="1"/>
  <c r="G1482" i="1"/>
  <c r="C1482" i="1"/>
  <c r="H1482" i="1" s="1"/>
  <c r="C1480" i="1"/>
  <c r="H1480" i="1" s="1"/>
  <c r="D1479" i="1"/>
  <c r="H1479" i="1" s="1"/>
  <c r="C1479" i="1"/>
  <c r="J1478" i="1"/>
  <c r="H1478" i="1"/>
  <c r="G1478" i="1"/>
  <c r="I1478" i="1" s="1"/>
  <c r="D1478" i="1"/>
  <c r="C1478" i="1"/>
  <c r="D1477" i="1"/>
  <c r="C1477" i="1"/>
  <c r="H1477" i="1" s="1"/>
  <c r="J1476" i="1"/>
  <c r="G1476" i="1"/>
  <c r="D1476" i="1"/>
  <c r="H1476" i="1" s="1"/>
  <c r="C1476" i="1"/>
  <c r="G1475" i="1"/>
  <c r="D1475" i="1"/>
  <c r="H1475" i="1" s="1"/>
  <c r="C1475" i="1"/>
  <c r="D1474" i="1"/>
  <c r="H1474" i="1" s="1"/>
  <c r="C1474" i="1"/>
  <c r="J1473" i="1"/>
  <c r="H1473" i="1"/>
  <c r="G1473" i="1"/>
  <c r="I1473" i="1" s="1"/>
  <c r="D1473" i="1"/>
  <c r="C1473" i="1"/>
  <c r="D1472" i="1"/>
  <c r="C1472" i="1"/>
  <c r="H1472" i="1" s="1"/>
  <c r="J1471" i="1"/>
  <c r="G1471" i="1"/>
  <c r="D1471" i="1"/>
  <c r="H1471" i="1" s="1"/>
  <c r="C1471" i="1"/>
  <c r="G1470" i="1"/>
  <c r="D1470" i="1"/>
  <c r="H1470" i="1" s="1"/>
  <c r="C1470" i="1"/>
  <c r="G1469" i="1"/>
  <c r="D1469" i="1"/>
  <c r="H1469" i="1" s="1"/>
  <c r="C1469" i="1"/>
  <c r="D1468" i="1"/>
  <c r="C1468" i="1"/>
  <c r="J1467" i="1"/>
  <c r="H1467" i="1"/>
  <c r="G1467" i="1"/>
  <c r="I1467" i="1" s="1"/>
  <c r="D1467" i="1"/>
  <c r="C1467" i="1"/>
  <c r="D1466" i="1"/>
  <c r="C1466" i="1"/>
  <c r="H1466" i="1" s="1"/>
  <c r="J1465" i="1"/>
  <c r="G1465" i="1"/>
  <c r="D1465" i="1"/>
  <c r="H1465" i="1" s="1"/>
  <c r="C1465" i="1"/>
  <c r="D1464" i="1"/>
  <c r="H1464" i="1" s="1"/>
  <c r="C1464" i="1"/>
  <c r="J1463" i="1"/>
  <c r="H1463" i="1"/>
  <c r="G1463" i="1"/>
  <c r="I1463" i="1" s="1"/>
  <c r="D1463" i="1"/>
  <c r="C1463" i="1"/>
  <c r="D1462" i="1"/>
  <c r="C1462" i="1"/>
  <c r="H1462" i="1" s="1"/>
  <c r="H1461" i="1"/>
  <c r="D1461" i="1"/>
  <c r="C1461" i="1"/>
  <c r="G1461" i="1" s="1"/>
  <c r="H1460" i="1"/>
  <c r="D1460" i="1"/>
  <c r="J1460" i="1" s="1"/>
  <c r="C1460" i="1"/>
  <c r="D1459" i="1"/>
  <c r="C1459" i="1"/>
  <c r="G1459" i="1" s="1"/>
  <c r="D1458" i="1"/>
  <c r="H1458" i="1" s="1"/>
  <c r="C1458" i="1"/>
  <c r="H1457" i="1"/>
  <c r="D1457" i="1"/>
  <c r="C1457" i="1"/>
  <c r="G1457" i="1" s="1"/>
  <c r="I1457" i="1" s="1"/>
  <c r="H1456" i="1"/>
  <c r="D1456" i="1"/>
  <c r="J1456" i="1" s="1"/>
  <c r="C1456" i="1"/>
  <c r="D1455" i="1"/>
  <c r="C1455" i="1"/>
  <c r="G1455" i="1" s="1"/>
  <c r="D1454" i="1"/>
  <c r="D1453" i="1"/>
  <c r="H1452" i="1"/>
  <c r="D1452" i="1"/>
  <c r="J1452" i="1" s="1"/>
  <c r="C1452" i="1"/>
  <c r="D1451" i="1"/>
  <c r="C1451" i="1"/>
  <c r="G1451" i="1" s="1"/>
  <c r="D1450" i="1"/>
  <c r="H1450" i="1" s="1"/>
  <c r="C1450" i="1"/>
  <c r="J1450" i="1" s="1"/>
  <c r="H1449" i="1"/>
  <c r="D1449" i="1"/>
  <c r="J1449" i="1" s="1"/>
  <c r="C1449" i="1"/>
  <c r="G1449" i="1" s="1"/>
  <c r="I1449" i="1" s="1"/>
  <c r="D1448" i="1"/>
  <c r="H1448" i="1" s="1"/>
  <c r="C1448" i="1"/>
  <c r="H1447" i="1"/>
  <c r="D1447" i="1"/>
  <c r="J1447" i="1" s="1"/>
  <c r="C1447" i="1"/>
  <c r="G1447" i="1" s="1"/>
  <c r="I1447" i="1" s="1"/>
  <c r="D1446" i="1"/>
  <c r="H1446" i="1" s="1"/>
  <c r="C1446" i="1"/>
  <c r="G1445" i="1"/>
  <c r="D1445" i="1"/>
  <c r="C1445" i="1"/>
  <c r="J1445" i="1" s="1"/>
  <c r="D1444" i="1"/>
  <c r="C1444" i="1"/>
  <c r="G1444" i="1" s="1"/>
  <c r="G1443" i="1"/>
  <c r="D1443" i="1"/>
  <c r="C1443" i="1"/>
  <c r="H1443" i="1" s="1"/>
  <c r="D1442" i="1"/>
  <c r="C1442" i="1"/>
  <c r="G1442" i="1" s="1"/>
  <c r="G1441" i="1"/>
  <c r="D1441" i="1"/>
  <c r="C1441" i="1"/>
  <c r="H1441" i="1" s="1"/>
  <c r="D1440" i="1"/>
  <c r="C1440" i="1"/>
  <c r="G1440" i="1" s="1"/>
  <c r="G1439" i="1"/>
  <c r="I1439" i="1" s="1"/>
  <c r="D1439" i="1"/>
  <c r="C1439" i="1"/>
  <c r="H1439" i="1" s="1"/>
  <c r="G1438" i="1"/>
  <c r="D1438" i="1"/>
  <c r="C1438" i="1"/>
  <c r="H1438" i="1" s="1"/>
  <c r="G1437" i="1"/>
  <c r="D1437" i="1"/>
  <c r="C1437" i="1"/>
  <c r="H1437" i="1" s="1"/>
  <c r="D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G1413" i="1"/>
  <c r="D1413" i="1"/>
  <c r="C1413" i="1"/>
  <c r="H1413" i="1" s="1"/>
  <c r="D1412" i="1"/>
  <c r="C1412" i="1"/>
  <c r="G1411" i="1"/>
  <c r="D1411" i="1"/>
  <c r="C1411" i="1"/>
  <c r="H1411" i="1" s="1"/>
  <c r="G1410" i="1"/>
  <c r="D1410" i="1"/>
  <c r="C1410" i="1"/>
  <c r="H1410" i="1" s="1"/>
  <c r="G1409" i="1"/>
  <c r="D1409" i="1"/>
  <c r="C1409" i="1"/>
  <c r="H1409"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D1351" i="1"/>
  <c r="C1351" i="1"/>
  <c r="H1351" i="1" s="1"/>
  <c r="D1350" i="1"/>
  <c r="C1350" i="1"/>
  <c r="H1350" i="1" s="1"/>
  <c r="G1349" i="1"/>
  <c r="D1349" i="1"/>
  <c r="C1349" i="1"/>
  <c r="H1349" i="1" s="1"/>
  <c r="G1348" i="1"/>
  <c r="D1348" i="1"/>
  <c r="C1348" i="1"/>
  <c r="H1348" i="1" s="1"/>
  <c r="D1347" i="1"/>
  <c r="C1347" i="1"/>
  <c r="H1347" i="1" s="1"/>
  <c r="D1346" i="1"/>
  <c r="C1346" i="1"/>
  <c r="H1346" i="1" s="1"/>
  <c r="G1345" i="1"/>
  <c r="D1345" i="1"/>
  <c r="C1345" i="1"/>
  <c r="H1345" i="1" s="1"/>
  <c r="G1344" i="1"/>
  <c r="D1344" i="1"/>
  <c r="C1344" i="1"/>
  <c r="H1344" i="1" s="1"/>
  <c r="D1343" i="1"/>
  <c r="C1343" i="1"/>
  <c r="H1343" i="1" s="1"/>
  <c r="D1342" i="1"/>
  <c r="C1342" i="1"/>
  <c r="H1342" i="1" s="1"/>
  <c r="G1341" i="1"/>
  <c r="D1341" i="1"/>
  <c r="C1341" i="1"/>
  <c r="H1341" i="1" s="1"/>
  <c r="G1340"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G1333" i="1"/>
  <c r="D1333" i="1"/>
  <c r="C1333" i="1"/>
  <c r="H1333" i="1" s="1"/>
  <c r="G1332" i="1"/>
  <c r="D1332" i="1"/>
  <c r="C1332" i="1"/>
  <c r="H1332" i="1" s="1"/>
  <c r="D1331" i="1"/>
  <c r="C1331" i="1"/>
  <c r="H1331" i="1" s="1"/>
  <c r="D1330" i="1"/>
  <c r="C1330" i="1"/>
  <c r="H1330" i="1" s="1"/>
  <c r="D1329" i="1"/>
  <c r="G1328" i="1"/>
  <c r="D1328" i="1"/>
  <c r="C1328" i="1"/>
  <c r="H1328" i="1" s="1"/>
  <c r="D1327" i="1"/>
  <c r="C1327" i="1"/>
  <c r="H1327" i="1" s="1"/>
  <c r="D1326" i="1"/>
  <c r="C1326" i="1"/>
  <c r="H1326" i="1" s="1"/>
  <c r="G1325" i="1"/>
  <c r="D1325" i="1"/>
  <c r="C1325" i="1"/>
  <c r="H1325" i="1" s="1"/>
  <c r="G1324" i="1"/>
  <c r="D1324" i="1"/>
  <c r="C1324" i="1"/>
  <c r="H1324" i="1" s="1"/>
  <c r="D1323" i="1"/>
  <c r="C1323" i="1"/>
  <c r="H1323" i="1" s="1"/>
  <c r="D1322" i="1"/>
  <c r="C1322" i="1"/>
  <c r="H1322" i="1" s="1"/>
  <c r="G1321" i="1"/>
  <c r="D1321" i="1"/>
  <c r="C1321" i="1"/>
  <c r="H1321" i="1" s="1"/>
  <c r="G1320" i="1"/>
  <c r="D1320" i="1"/>
  <c r="C1320" i="1"/>
  <c r="H1320" i="1" s="1"/>
  <c r="D1319" i="1"/>
  <c r="C1319" i="1"/>
  <c r="H1319" i="1" s="1"/>
  <c r="D1318" i="1"/>
  <c r="C1318" i="1"/>
  <c r="H1318" i="1" s="1"/>
  <c r="G1317" i="1"/>
  <c r="D1317" i="1"/>
  <c r="C1317" i="1"/>
  <c r="H1317" i="1" s="1"/>
  <c r="G1316" i="1"/>
  <c r="D1316" i="1"/>
  <c r="C1316" i="1"/>
  <c r="H1316" i="1" s="1"/>
  <c r="D1315" i="1"/>
  <c r="C1315" i="1"/>
  <c r="H1315" i="1" s="1"/>
  <c r="D1314" i="1"/>
  <c r="C1314" i="1"/>
  <c r="H1314" i="1" s="1"/>
  <c r="G1313" i="1"/>
  <c r="D1313" i="1"/>
  <c r="C1313" i="1"/>
  <c r="H1313" i="1" s="1"/>
  <c r="G1312" i="1"/>
  <c r="D1312" i="1"/>
  <c r="C1312" i="1"/>
  <c r="H1312" i="1" s="1"/>
  <c r="D1311" i="1"/>
  <c r="C1311" i="1"/>
  <c r="H1311" i="1" s="1"/>
  <c r="D1310" i="1"/>
  <c r="C1310" i="1"/>
  <c r="H1310" i="1" s="1"/>
  <c r="G1309" i="1"/>
  <c r="D1309" i="1"/>
  <c r="C1309" i="1"/>
  <c r="H1309" i="1" s="1"/>
  <c r="G1308" i="1"/>
  <c r="D1308" i="1"/>
  <c r="C1308" i="1"/>
  <c r="H1308" i="1" s="1"/>
  <c r="H1307" i="1"/>
  <c r="G1307" i="1"/>
  <c r="D1307" i="1"/>
  <c r="C1307" i="1"/>
  <c r="H1306" i="1"/>
  <c r="G1306" i="1"/>
  <c r="D1306" i="1"/>
  <c r="C1306" i="1"/>
  <c r="H1305" i="1"/>
  <c r="G1305" i="1"/>
  <c r="D1305" i="1"/>
  <c r="C1305" i="1"/>
  <c r="H1304" i="1"/>
  <c r="G1304" i="1"/>
  <c r="D1304" i="1"/>
  <c r="C1304" i="1"/>
  <c r="H1303" i="1"/>
  <c r="G1303" i="1"/>
  <c r="D1303" i="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D1266" i="1"/>
  <c r="C1266" i="1"/>
  <c r="D1265" i="1"/>
  <c r="C1265" i="1"/>
  <c r="D1264" i="1"/>
  <c r="H1264" i="1" s="1"/>
  <c r="C1264"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D1243" i="1"/>
  <c r="G1243" i="1" s="1"/>
  <c r="C1243" i="1"/>
  <c r="H1242" i="1"/>
  <c r="D1242" i="1"/>
  <c r="G1242" i="1" s="1"/>
  <c r="C1242" i="1"/>
  <c r="D1241" i="1"/>
  <c r="G1241" i="1" s="1"/>
  <c r="C1241" i="1"/>
  <c r="H1240" i="1"/>
  <c r="D1240" i="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D1233" i="1"/>
  <c r="C1233" i="1"/>
  <c r="D1232" i="1"/>
  <c r="H1232" i="1" s="1"/>
  <c r="C1232" i="1"/>
  <c r="H1231" i="1"/>
  <c r="D1231" i="1"/>
  <c r="G1231" i="1" s="1"/>
  <c r="C1231" i="1"/>
  <c r="H1230" i="1"/>
  <c r="D1230" i="1"/>
  <c r="G1230" i="1" s="1"/>
  <c r="C1230" i="1"/>
  <c r="D1229" i="1"/>
  <c r="C1229" i="1"/>
  <c r="D1228" i="1"/>
  <c r="C1228" i="1"/>
  <c r="H1226" i="1"/>
  <c r="D1226" i="1"/>
  <c r="G1226" i="1" s="1"/>
  <c r="C1226" i="1"/>
  <c r="D1225" i="1"/>
  <c r="G1225" i="1" s="1"/>
  <c r="C1225" i="1"/>
  <c r="D1224" i="1"/>
  <c r="G1224" i="1" s="1"/>
  <c r="C1224" i="1"/>
  <c r="C1223" i="1"/>
  <c r="H1221" i="1"/>
  <c r="D1221" i="1"/>
  <c r="G1221" i="1" s="1"/>
  <c r="C1221" i="1"/>
  <c r="H1220" i="1"/>
  <c r="D1220" i="1"/>
  <c r="G1220" i="1" s="1"/>
  <c r="C1220" i="1"/>
  <c r="H1219" i="1"/>
  <c r="D1219" i="1"/>
  <c r="G1219" i="1" s="1"/>
  <c r="C1219" i="1"/>
  <c r="D1218" i="1"/>
  <c r="G1218" i="1" s="1"/>
  <c r="C1218" i="1"/>
  <c r="H1218" i="1" s="1"/>
  <c r="D1217" i="1"/>
  <c r="C1217" i="1"/>
  <c r="D1216" i="1"/>
  <c r="C1216" i="1"/>
  <c r="D1215" i="1"/>
  <c r="D1213" i="1"/>
  <c r="G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G1157" i="1" s="1"/>
  <c r="D1156" i="1"/>
  <c r="H1156" i="1" s="1"/>
  <c r="C1156" i="1"/>
  <c r="D1155" i="1"/>
  <c r="C1155" i="1"/>
  <c r="H1155" i="1" s="1"/>
  <c r="D1154" i="1"/>
  <c r="C1154"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D1144" i="1"/>
  <c r="G1144" i="1" s="1"/>
  <c r="C1144" i="1"/>
  <c r="H1143" i="1"/>
  <c r="G1143" i="1"/>
  <c r="D1143" i="1"/>
  <c r="C1143" i="1"/>
  <c r="H1141" i="1"/>
  <c r="G1141" i="1"/>
  <c r="D1141" i="1"/>
  <c r="C1141" i="1"/>
  <c r="H1140" i="1"/>
  <c r="G1140" i="1"/>
  <c r="D1140" i="1"/>
  <c r="C1140" i="1"/>
  <c r="H1139" i="1"/>
  <c r="G1139" i="1"/>
  <c r="D1139" i="1"/>
  <c r="C1139"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C1064" i="1"/>
  <c r="H1063" i="1"/>
  <c r="G1063" i="1"/>
  <c r="D1063" i="1"/>
  <c r="C1063" i="1"/>
  <c r="H1062" i="1"/>
  <c r="D1062" i="1"/>
  <c r="C1062" i="1"/>
  <c r="G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D1054" i="1"/>
  <c r="C1054" i="1"/>
  <c r="G1054" i="1" s="1"/>
  <c r="H1053" i="1"/>
  <c r="G1053" i="1"/>
  <c r="D1053" i="1"/>
  <c r="C1053" i="1"/>
  <c r="H1052" i="1"/>
  <c r="G1052" i="1"/>
  <c r="D1052" i="1"/>
  <c r="C1052" i="1"/>
  <c r="H1051" i="1"/>
  <c r="G1051" i="1"/>
  <c r="D1051" i="1"/>
  <c r="C1051" i="1"/>
  <c r="D1050" i="1"/>
  <c r="C1050" i="1"/>
  <c r="H1049" i="1"/>
  <c r="G1049" i="1"/>
  <c r="D1049" i="1"/>
  <c r="C1049" i="1"/>
  <c r="C1048" i="1"/>
  <c r="C1047" i="1"/>
  <c r="H1045" i="1"/>
  <c r="G1045" i="1"/>
  <c r="D1045" i="1"/>
  <c r="C1045" i="1"/>
  <c r="H1044" i="1"/>
  <c r="G1044" i="1"/>
  <c r="D1044" i="1"/>
  <c r="C1044" i="1"/>
  <c r="H1043" i="1"/>
  <c r="G1043" i="1"/>
  <c r="D1043" i="1"/>
  <c r="C1043" i="1"/>
  <c r="D1042" i="1"/>
  <c r="C1042" i="1"/>
  <c r="H1042" i="1" s="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D1030" i="1"/>
  <c r="C1030" i="1"/>
  <c r="H1030" i="1" s="1"/>
  <c r="H1029" i="1"/>
  <c r="G1029" i="1"/>
  <c r="D1029" i="1"/>
  <c r="C1029" i="1"/>
  <c r="H1028" i="1"/>
  <c r="G1028" i="1"/>
  <c r="D1028" i="1"/>
  <c r="C1028"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4" i="1" s="1"/>
  <c r="H1003" i="1"/>
  <c r="D1003" i="1"/>
  <c r="G1003" i="1" s="1"/>
  <c r="C1003" i="1"/>
  <c r="H1002" i="1"/>
  <c r="G1002" i="1"/>
  <c r="D1002" i="1"/>
  <c r="C1002" i="1"/>
  <c r="H1001" i="1"/>
  <c r="G1001" i="1"/>
  <c r="D1001" i="1"/>
  <c r="C1001" i="1"/>
  <c r="D1000" i="1"/>
  <c r="H1000" i="1" s="1"/>
  <c r="C1000" i="1"/>
  <c r="D999" i="1"/>
  <c r="H999" i="1" s="1"/>
  <c r="C999" i="1"/>
  <c r="D998" i="1"/>
  <c r="C998" i="1"/>
  <c r="C997" i="1"/>
  <c r="D996" i="1"/>
  <c r="C996" i="1"/>
  <c r="H995" i="1"/>
  <c r="G995" i="1"/>
  <c r="D995" i="1"/>
  <c r="C995" i="1"/>
  <c r="H994" i="1"/>
  <c r="G994" i="1"/>
  <c r="D994" i="1"/>
  <c r="C994" i="1"/>
  <c r="D993" i="1"/>
  <c r="C993" i="1"/>
  <c r="H992" i="1"/>
  <c r="G992" i="1"/>
  <c r="D992" i="1"/>
  <c r="C992" i="1"/>
  <c r="C991" i="1"/>
  <c r="H989" i="1"/>
  <c r="G989" i="1"/>
  <c r="D989" i="1"/>
  <c r="C989" i="1"/>
  <c r="H988" i="1"/>
  <c r="G988" i="1"/>
  <c r="D988" i="1"/>
  <c r="C988"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H816" i="1" s="1"/>
  <c r="C816" i="1"/>
  <c r="G816" i="1" s="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C719" i="1"/>
  <c r="G719" i="1" s="1"/>
  <c r="D718" i="1"/>
  <c r="H718" i="1" s="1"/>
  <c r="C718" i="1"/>
  <c r="D717" i="1"/>
  <c r="H717" i="1" s="1"/>
  <c r="C717" i="1"/>
  <c r="G717" i="1" s="1"/>
  <c r="D716" i="1"/>
  <c r="H716" i="1" s="1"/>
  <c r="C716" i="1"/>
  <c r="H715" i="1"/>
  <c r="D715" i="1"/>
  <c r="C715" i="1"/>
  <c r="G715" i="1" s="1"/>
  <c r="H714" i="1"/>
  <c r="G714" i="1"/>
  <c r="D714" i="1"/>
  <c r="C714" i="1"/>
  <c r="H713" i="1"/>
  <c r="G713" i="1"/>
  <c r="D713" i="1"/>
  <c r="C713" i="1"/>
  <c r="G712" i="1"/>
  <c r="D712" i="1"/>
  <c r="H712" i="1" s="1"/>
  <c r="C712" i="1"/>
  <c r="D711" i="1"/>
  <c r="C711" i="1"/>
  <c r="H711" i="1" s="1"/>
  <c r="D710" i="1"/>
  <c r="C710" i="1"/>
  <c r="D709" i="1"/>
  <c r="C709" i="1"/>
  <c r="H709" i="1" s="1"/>
  <c r="H708" i="1"/>
  <c r="G708" i="1"/>
  <c r="D708" i="1"/>
  <c r="C708" i="1"/>
  <c r="H707" i="1"/>
  <c r="G707" i="1"/>
  <c r="D707" i="1"/>
  <c r="C707" i="1"/>
  <c r="H706" i="1"/>
  <c r="G706" i="1"/>
  <c r="D706" i="1"/>
  <c r="C706"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D646" i="1"/>
  <c r="C646" i="1"/>
  <c r="H646" i="1" s="1"/>
  <c r="D645" i="1"/>
  <c r="C645" i="1"/>
  <c r="D644" i="1"/>
  <c r="G644" i="1" s="1"/>
  <c r="C644" i="1"/>
  <c r="D643" i="1"/>
  <c r="H643" i="1" s="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C412" i="1"/>
  <c r="H406" i="1"/>
  <c r="D406" i="1"/>
  <c r="C406"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C390" i="1"/>
  <c r="H389" i="1"/>
  <c r="G389" i="1"/>
  <c r="D389" i="1"/>
  <c r="C389" i="1"/>
  <c r="H388" i="1"/>
  <c r="G388" i="1"/>
  <c r="D388" i="1"/>
  <c r="C388" i="1"/>
  <c r="H387" i="1"/>
  <c r="G387" i="1"/>
  <c r="D387" i="1"/>
  <c r="C387" i="1"/>
  <c r="D386" i="1"/>
  <c r="H386" i="1" s="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D370" i="1"/>
  <c r="G370" i="1" s="1"/>
  <c r="C370" i="1"/>
  <c r="H370" i="1" s="1"/>
  <c r="H369" i="1"/>
  <c r="G369" i="1"/>
  <c r="D369" i="1"/>
  <c r="C369" i="1"/>
  <c r="H368" i="1"/>
  <c r="G368" i="1"/>
  <c r="D368" i="1"/>
  <c r="C368" i="1"/>
  <c r="D367" i="1"/>
  <c r="G367" i="1" s="1"/>
  <c r="C367" i="1"/>
  <c r="G366" i="1"/>
  <c r="D366" i="1"/>
  <c r="C366" i="1"/>
  <c r="D365" i="1"/>
  <c r="G365" i="1" s="1"/>
  <c r="C365" i="1"/>
  <c r="D364" i="1"/>
  <c r="C364" i="1"/>
  <c r="H363" i="1"/>
  <c r="G363" i="1"/>
  <c r="D363" i="1"/>
  <c r="C363" i="1"/>
  <c r="H362" i="1"/>
  <c r="G362" i="1"/>
  <c r="D362" i="1"/>
  <c r="C362" i="1"/>
  <c r="H361" i="1"/>
  <c r="D361" i="1"/>
  <c r="C361" i="1"/>
  <c r="G361" i="1" s="1"/>
  <c r="H360" i="1"/>
  <c r="G360" i="1"/>
  <c r="D360" i="1"/>
  <c r="C360" i="1"/>
  <c r="D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C290" i="1"/>
  <c r="H290" i="1" s="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D256" i="1"/>
  <c r="C256" i="1"/>
  <c r="G256" i="1" s="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H208" i="1" s="1"/>
  <c r="C208" i="1"/>
  <c r="D207" i="1"/>
  <c r="G207" i="1" s="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G190" i="1" s="1"/>
  <c r="C190" i="1"/>
  <c r="D189" i="1"/>
  <c r="C189" i="1"/>
  <c r="D188" i="1"/>
  <c r="C188" i="1"/>
  <c r="D187" i="1"/>
  <c r="C187" i="1"/>
  <c r="D186" i="1"/>
  <c r="C186" i="1"/>
  <c r="D185" i="1"/>
  <c r="C185" i="1"/>
  <c r="D184" i="1"/>
  <c r="C184" i="1"/>
  <c r="D183" i="1"/>
  <c r="C183" i="1"/>
  <c r="D182" i="1"/>
  <c r="H182" i="1" s="1"/>
  <c r="C182" i="1"/>
  <c r="D181" i="1"/>
  <c r="C181" i="1"/>
  <c r="H181" i="1" s="1"/>
  <c r="D180" i="1"/>
  <c r="C180" i="1"/>
  <c r="D179" i="1"/>
  <c r="G179" i="1" s="1"/>
  <c r="C179" i="1"/>
  <c r="H179" i="1" s="1"/>
  <c r="G178" i="1"/>
  <c r="D178" i="1"/>
  <c r="C178" i="1"/>
  <c r="H178" i="1" s="1"/>
  <c r="G177" i="1"/>
  <c r="D177" i="1"/>
  <c r="C177" i="1"/>
  <c r="D176" i="1"/>
  <c r="G176" i="1" s="1"/>
  <c r="C176" i="1"/>
  <c r="D175" i="1"/>
  <c r="G175" i="1" s="1"/>
  <c r="C175" i="1"/>
  <c r="D174" i="1"/>
  <c r="H174" i="1" s="1"/>
  <c r="C174" i="1"/>
  <c r="D172" i="1"/>
  <c r="H172" i="1" s="1"/>
  <c r="C172" i="1"/>
  <c r="H171" i="1"/>
  <c r="G171" i="1"/>
  <c r="D171" i="1"/>
  <c r="C171" i="1"/>
  <c r="H170" i="1"/>
  <c r="D170" i="1"/>
  <c r="C170" i="1"/>
  <c r="D169" i="1"/>
  <c r="H169" i="1" s="1"/>
  <c r="C169" i="1"/>
  <c r="D168" i="1"/>
  <c r="H168" i="1" s="1"/>
  <c r="C168" i="1"/>
  <c r="D167" i="1"/>
  <c r="H167" i="1" s="1"/>
  <c r="C167" i="1"/>
  <c r="G167" i="1" s="1"/>
  <c r="D166" i="1"/>
  <c r="H166" i="1" s="1"/>
  <c r="C166" i="1"/>
  <c r="D165" i="1"/>
  <c r="C165" i="1"/>
  <c r="D164" i="1"/>
  <c r="H164" i="1" s="1"/>
  <c r="C164" i="1"/>
  <c r="G164" i="1" s="1"/>
  <c r="D163" i="1"/>
  <c r="H163" i="1" s="1"/>
  <c r="C163" i="1"/>
  <c r="H162" i="1"/>
  <c r="D162" i="1"/>
  <c r="G162" i="1" s="1"/>
  <c r="C162" i="1"/>
  <c r="D161" i="1"/>
  <c r="H161" i="1" s="1"/>
  <c r="C161" i="1"/>
  <c r="C160" i="1"/>
  <c r="H158" i="1"/>
  <c r="G158" i="1"/>
  <c r="D158" i="1"/>
  <c r="C158" i="1"/>
  <c r="D157" i="1"/>
  <c r="C157" i="1"/>
  <c r="H156" i="1"/>
  <c r="G156" i="1"/>
  <c r="D156" i="1"/>
  <c r="C156" i="1"/>
  <c r="D155" i="1"/>
  <c r="C155" i="1"/>
  <c r="D154" i="1"/>
  <c r="C154" i="1"/>
  <c r="H154" i="1" s="1"/>
  <c r="D153" i="1"/>
  <c r="C153" i="1"/>
  <c r="D152" i="1"/>
  <c r="C152" i="1"/>
  <c r="H151" i="1"/>
  <c r="G151" i="1"/>
  <c r="D151" i="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G131" i="1"/>
  <c r="D131" i="1"/>
  <c r="C131" i="1"/>
  <c r="D130" i="1"/>
  <c r="D129" i="1"/>
  <c r="H128" i="1"/>
  <c r="G128" i="1"/>
  <c r="D128" i="1"/>
  <c r="C128" i="1"/>
  <c r="H127" i="1"/>
  <c r="G127" i="1"/>
  <c r="D127" i="1"/>
  <c r="C127" i="1"/>
  <c r="D126" i="1"/>
  <c r="G126" i="1" s="1"/>
  <c r="C126" i="1"/>
  <c r="G125" i="1"/>
  <c r="D125" i="1"/>
  <c r="C125" i="1"/>
  <c r="C124" i="1"/>
  <c r="D123" i="1"/>
  <c r="G123" i="1" s="1"/>
  <c r="C123" i="1"/>
  <c r="H123" i="1" s="1"/>
  <c r="H122" i="1"/>
  <c r="G122" i="1"/>
  <c r="D122" i="1"/>
  <c r="C122" i="1"/>
  <c r="C121" i="1"/>
  <c r="H119" i="1"/>
  <c r="G119" i="1"/>
  <c r="D119" i="1"/>
  <c r="C119" i="1"/>
  <c r="H118" i="1"/>
  <c r="G118" i="1"/>
  <c r="D118" i="1"/>
  <c r="C118" i="1"/>
  <c r="H117" i="1"/>
  <c r="G117" i="1"/>
  <c r="D117" i="1"/>
  <c r="C117" i="1"/>
  <c r="H116" i="1"/>
  <c r="G116" i="1"/>
  <c r="D116" i="1"/>
  <c r="C116" i="1"/>
  <c r="D115" i="1"/>
  <c r="H115" i="1" s="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D81" i="1"/>
  <c r="C81" i="1"/>
  <c r="H81" i="1" s="1"/>
  <c r="H80" i="1"/>
  <c r="G80" i="1"/>
  <c r="D80" i="1"/>
  <c r="C80" i="1"/>
  <c r="D79" i="1"/>
  <c r="C79" i="1"/>
  <c r="C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D66" i="1"/>
  <c r="C66" i="1"/>
  <c r="H66" i="1" s="1"/>
  <c r="D65" i="1"/>
  <c r="C65" i="1"/>
  <c r="D64" i="1"/>
  <c r="C64" i="1"/>
  <c r="H63" i="1"/>
  <c r="G63" i="1"/>
  <c r="D63" i="1"/>
  <c r="C63" i="1"/>
  <c r="H62" i="1"/>
  <c r="G62" i="1"/>
  <c r="D62" i="1"/>
  <c r="C62" i="1"/>
  <c r="H61" i="1"/>
  <c r="G61" i="1"/>
  <c r="D61" i="1"/>
  <c r="C61" i="1"/>
  <c r="H60" i="1"/>
  <c r="G60" i="1"/>
  <c r="D60" i="1"/>
  <c r="C60" i="1"/>
  <c r="D59" i="1"/>
  <c r="C59" i="1"/>
  <c r="H59" i="1" s="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H1560" i="1"/>
  <c r="G1560" i="1"/>
  <c r="D49" i="8"/>
  <c r="C1524" i="1" s="1"/>
  <c r="H1524" i="1"/>
  <c r="G1524" i="1"/>
  <c r="G1166" i="1"/>
  <c r="G1266" i="1"/>
  <c r="G1265" i="1"/>
  <c r="G1579" i="1"/>
  <c r="H1266" i="1"/>
  <c r="H1265" i="1"/>
  <c r="H1166" i="1"/>
  <c r="E290" i="9"/>
  <c r="B290" i="9" s="1"/>
  <c r="G1576" i="1"/>
  <c r="H1263" i="1"/>
  <c r="G1510" i="1"/>
  <c r="H1509" i="1"/>
  <c r="G1504" i="1"/>
  <c r="H1499" i="1"/>
  <c r="G1499" i="1"/>
  <c r="G1502" i="1"/>
  <c r="H1501" i="1"/>
  <c r="G1492" i="1"/>
  <c r="G1491" i="1"/>
  <c r="G1486" i="1"/>
  <c r="H1485" i="1"/>
  <c r="G1481" i="1"/>
  <c r="H1481" i="1"/>
  <c r="G1484" i="1"/>
  <c r="G1483" i="1"/>
  <c r="G1480" i="1"/>
  <c r="H1468" i="1"/>
  <c r="D22" i="7"/>
  <c r="H288" i="1"/>
  <c r="H991" i="1"/>
  <c r="H996" i="1"/>
  <c r="F13" i="5"/>
  <c r="E22" i="9"/>
  <c r="B22" i="9" s="1"/>
  <c r="B274" i="9"/>
  <c r="H644" i="1"/>
  <c r="G643" i="1"/>
  <c r="H642" i="1"/>
  <c r="F652" i="4"/>
  <c r="H645" i="1"/>
  <c r="G404" i="1"/>
  <c r="E644" i="4"/>
  <c r="D638" i="1" s="1"/>
  <c r="H405" i="1"/>
  <c r="G406" i="1"/>
  <c r="F418" i="4"/>
  <c r="D1408" i="1"/>
  <c r="I27" i="3"/>
  <c r="H1412" i="1"/>
  <c r="H1414" i="1"/>
  <c r="H1224" i="1"/>
  <c r="H1225" i="1"/>
  <c r="E280" i="9"/>
  <c r="B280" i="9" s="1"/>
  <c r="H1229" i="1"/>
  <c r="H1223" i="1"/>
  <c r="E279" i="9"/>
  <c r="B279" i="9" s="1"/>
  <c r="H1228" i="1"/>
  <c r="E245" i="5"/>
  <c r="D1222" i="1" s="1"/>
  <c r="F250" i="5"/>
  <c r="F216" i="9"/>
  <c r="B216" i="9" s="1"/>
  <c r="F214" i="9"/>
  <c r="H1278" i="1"/>
  <c r="H1243" i="1"/>
  <c r="H1241" i="1"/>
  <c r="H1233" i="1"/>
  <c r="G1211" i="1"/>
  <c r="H1213" i="1"/>
  <c r="H1217" i="1"/>
  <c r="H1216" i="1"/>
  <c r="F239" i="5"/>
  <c r="G1165" i="1"/>
  <c r="G1160" i="1"/>
  <c r="G1156" i="1"/>
  <c r="H1154" i="1"/>
  <c r="H175" i="1"/>
  <c r="E26" i="9"/>
  <c r="B26" i="9" s="1"/>
  <c r="H1151" i="1"/>
  <c r="H1144" i="1"/>
  <c r="F164" i="5"/>
  <c r="E288" i="9"/>
  <c r="B288" i="9" s="1"/>
  <c r="H1138" i="1"/>
  <c r="F146" i="5"/>
  <c r="E287" i="9"/>
  <c r="B287" i="9" s="1"/>
  <c r="E284" i="9"/>
  <c r="B284" i="9" s="1"/>
  <c r="G1056" i="1"/>
  <c r="G1064" i="1"/>
  <c r="F69" i="5"/>
  <c r="F70" i="5"/>
  <c r="D1048" i="1"/>
  <c r="H1048" i="1" s="1"/>
  <c r="H1047" i="1"/>
  <c r="H1050" i="1"/>
  <c r="H1041" i="1"/>
  <c r="H1032" i="1"/>
  <c r="H1023" i="1"/>
  <c r="H1027" i="1"/>
  <c r="H1014" i="1"/>
  <c r="G1000" i="1"/>
  <c r="G999" i="1"/>
  <c r="H998" i="1"/>
  <c r="E12" i="5"/>
  <c r="D990" i="1" s="1"/>
  <c r="G990" i="1" s="1"/>
  <c r="H997" i="1"/>
  <c r="F19" i="5"/>
  <c r="H1006" i="1"/>
  <c r="E7" i="5"/>
  <c r="D985" i="1" s="1"/>
  <c r="H993" i="1"/>
  <c r="F8" i="5"/>
  <c r="H987" i="1"/>
  <c r="G718" i="1"/>
  <c r="G716" i="1"/>
  <c r="H710" i="1"/>
  <c r="H705" i="1"/>
  <c r="H687" i="1"/>
  <c r="H670" i="1"/>
  <c r="H662" i="1"/>
  <c r="H641" i="1"/>
  <c r="H390" i="1"/>
  <c r="H379" i="1"/>
  <c r="H378" i="1"/>
  <c r="F383" i="4"/>
  <c r="H371" i="1"/>
  <c r="H364" i="1"/>
  <c r="H367" i="1"/>
  <c r="H366" i="1"/>
  <c r="F369" i="4"/>
  <c r="H365" i="1"/>
  <c r="H306" i="1"/>
  <c r="H308" i="1"/>
  <c r="H307" i="1"/>
  <c r="E298" i="4"/>
  <c r="D293" i="1" s="1"/>
  <c r="F311" i="4"/>
  <c r="G291" i="1"/>
  <c r="H413" i="1"/>
  <c r="H289" i="1"/>
  <c r="D412" i="1"/>
  <c r="H412" i="1" s="1"/>
  <c r="E643" i="4"/>
  <c r="D637" i="1" s="1"/>
  <c r="E273" i="9"/>
  <c r="B273" i="9" s="1"/>
  <c r="E68" i="9"/>
  <c r="B68" i="9" s="1"/>
  <c r="G257" i="1"/>
  <c r="E225" i="9"/>
  <c r="B225" i="9" s="1"/>
  <c r="F259" i="4"/>
  <c r="G209" i="1"/>
  <c r="E196" i="4"/>
  <c r="D192" i="1" s="1"/>
  <c r="G208" i="1"/>
  <c r="F210" i="4"/>
  <c r="H190" i="1"/>
  <c r="H189" i="1"/>
  <c r="H188" i="1"/>
  <c r="H187" i="1"/>
  <c r="H186" i="1"/>
  <c r="E46" i="9"/>
  <c r="B46" i="9" s="1"/>
  <c r="F222" i="9"/>
  <c r="B222" i="9" s="1"/>
  <c r="H184" i="1"/>
  <c r="F188" i="4"/>
  <c r="H185" i="1"/>
  <c r="H183" i="1"/>
  <c r="G182" i="1"/>
  <c r="E43" i="9"/>
  <c r="B43" i="9" s="1"/>
  <c r="F219" i="9"/>
  <c r="B219" i="9" s="1"/>
  <c r="H180" i="1"/>
  <c r="E42" i="9"/>
  <c r="B42" i="9" s="1"/>
  <c r="F218" i="9"/>
  <c r="B218" i="9" s="1"/>
  <c r="H177" i="1"/>
  <c r="H176" i="1"/>
  <c r="G174" i="1"/>
  <c r="F177" i="4"/>
  <c r="G172" i="1"/>
  <c r="G170" i="1"/>
  <c r="G169" i="1"/>
  <c r="G168" i="1"/>
  <c r="E163" i="4"/>
  <c r="D159" i="1" s="1"/>
  <c r="G165" i="1"/>
  <c r="F169" i="4"/>
  <c r="G166" i="1"/>
  <c r="G163" i="1"/>
  <c r="D160" i="1"/>
  <c r="H160" i="1" s="1"/>
  <c r="G161" i="1"/>
  <c r="F164" i="4"/>
  <c r="H157" i="1"/>
  <c r="F159" i="4"/>
  <c r="H155" i="1"/>
  <c r="E152" i="4"/>
  <c r="D148" i="1" s="1"/>
  <c r="E39" i="9"/>
  <c r="B39" i="9" s="1"/>
  <c r="H153" i="1"/>
  <c r="H152" i="1"/>
  <c r="D149" i="1"/>
  <c r="H149" i="1" s="1"/>
  <c r="H150" i="1"/>
  <c r="F153" i="4"/>
  <c r="H132" i="1"/>
  <c r="F134" i="4"/>
  <c r="H131" i="1"/>
  <c r="H126" i="1"/>
  <c r="H124" i="1"/>
  <c r="H125" i="1"/>
  <c r="E124" i="4"/>
  <c r="D120" i="1" s="1"/>
  <c r="F128" i="4"/>
  <c r="D121" i="1"/>
  <c r="G121" i="1" s="1"/>
  <c r="F125" i="4"/>
  <c r="G115" i="1"/>
  <c r="H113" i="1"/>
  <c r="H108" i="1"/>
  <c r="F112" i="4"/>
  <c r="F82" i="4"/>
  <c r="H79" i="1"/>
  <c r="F83" i="4"/>
  <c r="H78" i="1"/>
  <c r="E33" i="9"/>
  <c r="B33" i="9" s="1"/>
  <c r="H64" i="1"/>
  <c r="H65" i="1"/>
  <c r="E29" i="9"/>
  <c r="B29" i="9" s="1"/>
  <c r="F50" i="4"/>
  <c r="H46" i="1"/>
  <c r="H58" i="1"/>
  <c r="E27" i="9"/>
  <c r="B27" i="9" s="1"/>
  <c r="E6" i="4"/>
  <c r="D2" i="1" s="1"/>
  <c r="G1278" i="1"/>
  <c r="G1264" i="1"/>
  <c r="G1240" i="1"/>
  <c r="G1233" i="1"/>
  <c r="G1232" i="1"/>
  <c r="G1229" i="1"/>
  <c r="C1227" i="1"/>
  <c r="H1227" i="1" s="1"/>
  <c r="G1228" i="1"/>
  <c r="G1227" i="1"/>
  <c r="F238" i="5"/>
  <c r="C1215" i="1"/>
  <c r="H1215" i="1" s="1"/>
  <c r="G1217" i="1"/>
  <c r="G1216" i="1"/>
  <c r="G1154" i="1"/>
  <c r="G1155" i="1"/>
  <c r="F177" i="5"/>
  <c r="H1148" i="1"/>
  <c r="G1148" i="1"/>
  <c r="G1151" i="1"/>
  <c r="F170" i="5"/>
  <c r="C1142" i="1"/>
  <c r="C1124" i="1"/>
  <c r="H1056" i="1"/>
  <c r="G1047" i="1"/>
  <c r="G1050" i="1"/>
  <c r="G1041" i="1"/>
  <c r="G1042" i="1"/>
  <c r="G1033" i="1"/>
  <c r="G1030" i="1"/>
  <c r="G1032" i="1"/>
  <c r="G1023" i="1"/>
  <c r="G1027" i="1"/>
  <c r="D12" i="5"/>
  <c r="C990" i="1" s="1"/>
  <c r="G1013" i="1"/>
  <c r="G1014" i="1"/>
  <c r="G1006" i="1"/>
  <c r="G1004" i="1"/>
  <c r="G997" i="1"/>
  <c r="G998" i="1"/>
  <c r="G996" i="1"/>
  <c r="G991" i="1"/>
  <c r="G993" i="1"/>
  <c r="G986" i="1"/>
  <c r="G987" i="1"/>
  <c r="E283" i="9"/>
  <c r="B283" i="9" s="1"/>
  <c r="B214" i="9"/>
  <c r="G1412" i="1"/>
  <c r="D114" i="6"/>
  <c r="E45" i="9"/>
  <c r="B45" i="9" s="1"/>
  <c r="G711" i="1"/>
  <c r="G710" i="1"/>
  <c r="G709" i="1"/>
  <c r="F217" i="9"/>
  <c r="B217" i="9" s="1"/>
  <c r="G705" i="1"/>
  <c r="G687" i="1"/>
  <c r="G670" i="1"/>
  <c r="G668" i="1"/>
  <c r="G662" i="1"/>
  <c r="G649" i="1"/>
  <c r="G647" i="1"/>
  <c r="E21" i="9"/>
  <c r="B21" i="9" s="1"/>
  <c r="G646" i="1"/>
  <c r="G642" i="1"/>
  <c r="G645" i="1"/>
  <c r="G641" i="1"/>
  <c r="G405" i="1"/>
  <c r="D643" i="4"/>
  <c r="F643" i="4" s="1"/>
  <c r="G390" i="1"/>
  <c r="D363" i="4"/>
  <c r="F363" i="4" s="1"/>
  <c r="G364" i="1"/>
  <c r="C358" i="1"/>
  <c r="C359" i="1"/>
  <c r="F364" i="4"/>
  <c r="G306" i="1"/>
  <c r="G307" i="1"/>
  <c r="G308" i="1"/>
  <c r="F312" i="4"/>
  <c r="G290" i="1"/>
  <c r="G413" i="1"/>
  <c r="G289" i="1"/>
  <c r="F416" i="4"/>
  <c r="C411" i="1"/>
  <c r="D644" i="4"/>
  <c r="C255" i="1"/>
  <c r="D252" i="4"/>
  <c r="C206" i="1"/>
  <c r="G186" i="1"/>
  <c r="G191" i="1"/>
  <c r="G189" i="1"/>
  <c r="G188" i="1"/>
  <c r="G187" i="1"/>
  <c r="F221" i="9"/>
  <c r="B221" i="9" s="1"/>
  <c r="G184" i="1"/>
  <c r="G185" i="1"/>
  <c r="G183" i="1"/>
  <c r="G181" i="1"/>
  <c r="G180" i="1"/>
  <c r="E41" i="9"/>
  <c r="B41" i="9" s="1"/>
  <c r="C173" i="1"/>
  <c r="H165" i="1"/>
  <c r="G160" i="1"/>
  <c r="G155" i="1"/>
  <c r="G157" i="1"/>
  <c r="G154" i="1"/>
  <c r="G153" i="1"/>
  <c r="G152" i="1"/>
  <c r="G150" i="1"/>
  <c r="G132" i="1"/>
  <c r="C130" i="1"/>
  <c r="D133" i="4"/>
  <c r="G124" i="1"/>
  <c r="G108" i="1"/>
  <c r="G113" i="1"/>
  <c r="D106" i="4"/>
  <c r="G83" i="1"/>
  <c r="G79" i="1"/>
  <c r="G81" i="1"/>
  <c r="G78" i="1"/>
  <c r="G70" i="1"/>
  <c r="G71" i="1"/>
  <c r="G66" i="1"/>
  <c r="E30" i="9"/>
  <c r="B30" i="9" s="1"/>
  <c r="G64" i="1"/>
  <c r="G65" i="1"/>
  <c r="G46" i="1"/>
  <c r="G58" i="1"/>
  <c r="G59" i="1"/>
  <c r="G1311" i="1"/>
  <c r="G1315" i="1"/>
  <c r="G1319" i="1"/>
  <c r="G1323" i="1"/>
  <c r="G1327" i="1"/>
  <c r="G1331" i="1"/>
  <c r="G1335" i="1"/>
  <c r="G1339" i="1"/>
  <c r="G1343" i="1"/>
  <c r="G1347" i="1"/>
  <c r="G1351" i="1"/>
  <c r="G1310" i="1"/>
  <c r="G1314" i="1"/>
  <c r="G1318" i="1"/>
  <c r="G1322" i="1"/>
  <c r="G1326" i="1"/>
  <c r="G1330" i="1"/>
  <c r="G1334" i="1"/>
  <c r="G1338" i="1"/>
  <c r="G1342" i="1"/>
  <c r="G1346" i="1"/>
  <c r="G1350" i="1"/>
  <c r="I1440" i="1"/>
  <c r="I1441" i="1"/>
  <c r="I1443" i="1"/>
  <c r="J1439" i="1"/>
  <c r="H1440" i="1"/>
  <c r="J1441" i="1"/>
  <c r="H1442" i="1"/>
  <c r="I1442" i="1" s="1"/>
  <c r="J1443" i="1"/>
  <c r="H1444" i="1"/>
  <c r="I1444" i="1" s="1"/>
  <c r="G1452" i="1"/>
  <c r="I1452" i="1" s="1"/>
  <c r="G1456" i="1"/>
  <c r="I1456" i="1" s="1"/>
  <c r="J1458" i="1"/>
  <c r="G1460" i="1"/>
  <c r="I1460" i="1" s="1"/>
  <c r="G1464" i="1"/>
  <c r="I1464" i="1" s="1"/>
  <c r="J1464" i="1"/>
  <c r="G1468" i="1"/>
  <c r="I1468" i="1" s="1"/>
  <c r="J1468" i="1"/>
  <c r="G1474" i="1"/>
  <c r="I1474" i="1" s="1"/>
  <c r="J1474" i="1"/>
  <c r="G1479" i="1"/>
  <c r="I1479" i="1" s="1"/>
  <c r="J1479" i="1"/>
  <c r="G1534" i="1"/>
  <c r="H1541" i="1"/>
  <c r="G1541" i="1"/>
  <c r="G1550" i="1"/>
  <c r="H1557" i="1"/>
  <c r="G1557" i="1"/>
  <c r="G1566" i="1"/>
  <c r="H1573" i="1"/>
  <c r="G1573" i="1"/>
  <c r="E350" i="4"/>
  <c r="E528" i="4"/>
  <c r="J1446" i="1"/>
  <c r="J1448" i="1"/>
  <c r="J1451" i="1"/>
  <c r="J1455" i="1"/>
  <c r="J1459" i="1"/>
  <c r="H1545" i="1"/>
  <c r="G1545" i="1"/>
  <c r="H1561" i="1"/>
  <c r="G1561" i="1"/>
  <c r="H1577" i="1"/>
  <c r="G1577" i="1"/>
  <c r="D7" i="5"/>
  <c r="H289" i="9"/>
  <c r="E289" i="9" s="1"/>
  <c r="B289" i="9" s="1"/>
  <c r="E176" i="5"/>
  <c r="E141" i="6"/>
  <c r="I24" i="3"/>
  <c r="J1440" i="1"/>
  <c r="J1442" i="1"/>
  <c r="J1444" i="1"/>
  <c r="H1445" i="1"/>
  <c r="G1446" i="1"/>
  <c r="I1446" i="1" s="1"/>
  <c r="G1448" i="1"/>
  <c r="I1448" i="1" s="1"/>
  <c r="G1450" i="1"/>
  <c r="I1450" i="1" s="1"/>
  <c r="G1454" i="1"/>
  <c r="G1458" i="1"/>
  <c r="I1458" i="1" s="1"/>
  <c r="G1462" i="1"/>
  <c r="I1462" i="1" s="1"/>
  <c r="J1462" i="1"/>
  <c r="G1466" i="1"/>
  <c r="I1466" i="1" s="1"/>
  <c r="J1466" i="1"/>
  <c r="G1472" i="1"/>
  <c r="I1472" i="1" s="1"/>
  <c r="J1472" i="1"/>
  <c r="G1477" i="1"/>
  <c r="I1477" i="1" s="1"/>
  <c r="J1477" i="1"/>
  <c r="H1533" i="1"/>
  <c r="G1533" i="1"/>
  <c r="G1542" i="1"/>
  <c r="H1549" i="1"/>
  <c r="G1549" i="1"/>
  <c r="G1558" i="1"/>
  <c r="H1565" i="1"/>
  <c r="G1565" i="1"/>
  <c r="G1574" i="1"/>
  <c r="E420" i="4"/>
  <c r="E68" i="5"/>
  <c r="H1451" i="1"/>
  <c r="I1451" i="1" s="1"/>
  <c r="H1455" i="1"/>
  <c r="I1455" i="1" s="1"/>
  <c r="J1457" i="1"/>
  <c r="H1459" i="1"/>
  <c r="I1459" i="1" s="1"/>
  <c r="I1465" i="1"/>
  <c r="I1471" i="1"/>
  <c r="I1476" i="1"/>
  <c r="H1537" i="1"/>
  <c r="G1537" i="1"/>
  <c r="H1553" i="1"/>
  <c r="G1553" i="1"/>
  <c r="H1569" i="1"/>
  <c r="G1569" i="1"/>
  <c r="D5" i="7"/>
  <c r="D44" i="4"/>
  <c r="D124" i="4"/>
  <c r="D152" i="4"/>
  <c r="D196" i="4"/>
  <c r="D299" i="4"/>
  <c r="D351" i="4"/>
  <c r="D580" i="4"/>
  <c r="F79" i="5"/>
  <c r="F149" i="5"/>
  <c r="F180" i="5"/>
  <c r="F190" i="5"/>
  <c r="F36" i="6"/>
  <c r="D35" i="6"/>
  <c r="D7" i="4"/>
  <c r="D163" i="4"/>
  <c r="D421" i="4"/>
  <c r="D515" i="4"/>
  <c r="D567" i="4"/>
  <c r="F603" i="4"/>
  <c r="D118" i="5"/>
  <c r="D68" i="5" s="1"/>
  <c r="F207" i="5"/>
  <c r="D206" i="5"/>
  <c r="F5" i="6"/>
  <c r="F130" i="6"/>
  <c r="D129" i="6"/>
  <c r="F417" i="4"/>
  <c r="E291" i="9"/>
  <c r="B291" i="9" s="1"/>
  <c r="D245" i="5"/>
  <c r="D237" i="5" s="1"/>
  <c r="D42" i="8"/>
  <c r="D89" i="6"/>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286" i="9"/>
  <c r="B286" i="9" s="1"/>
  <c r="B94" i="9"/>
  <c r="E93" i="9"/>
  <c r="B93" i="9" s="1"/>
  <c r="E97" i="9"/>
  <c r="B97" i="9" s="1"/>
  <c r="B233" i="9"/>
  <c r="B220" i="9"/>
  <c r="B228" i="9"/>
  <c r="B236" i="9"/>
  <c r="B244" i="9"/>
  <c r="F250" i="9"/>
  <c r="B250" i="9" s="1"/>
  <c r="F258" i="9"/>
  <c r="B258" i="9" s="1"/>
  <c r="B269" i="9"/>
  <c r="B253" i="9"/>
  <c r="B260" i="9"/>
  <c r="B261" i="9"/>
  <c r="B224" i="9"/>
  <c r="B232" i="9"/>
  <c r="B240" i="9"/>
  <c r="B248" i="9"/>
  <c r="F254" i="9"/>
  <c r="B254" i="9" s="1"/>
  <c r="F262" i="9"/>
  <c r="B262" i="9" s="1"/>
  <c r="D43" i="8" l="1"/>
  <c r="I35" i="3"/>
  <c r="C1518" i="1"/>
  <c r="H30" i="3"/>
  <c r="C1453" i="1"/>
  <c r="F212" i="9"/>
  <c r="B212" i="9" s="1"/>
  <c r="G412" i="1"/>
  <c r="E237" i="5"/>
  <c r="E175" i="5" s="1"/>
  <c r="D1152" i="1" s="1"/>
  <c r="G1048" i="1"/>
  <c r="I20" i="3"/>
  <c r="F12" i="5"/>
  <c r="H990" i="1"/>
  <c r="E407" i="4"/>
  <c r="D402" i="1" s="1"/>
  <c r="E151" i="4"/>
  <c r="E289" i="4" s="1"/>
  <c r="G149" i="1"/>
  <c r="H121" i="1"/>
  <c r="I16" i="3"/>
  <c r="E412" i="4"/>
  <c r="E639" i="4" s="1"/>
  <c r="G1215" i="1"/>
  <c r="H1142" i="1"/>
  <c r="G1142" i="1"/>
  <c r="H1124" i="1"/>
  <c r="G1124" i="1"/>
  <c r="F114" i="6"/>
  <c r="C1408" i="1"/>
  <c r="H27" i="3"/>
  <c r="C637" i="1"/>
  <c r="G359" i="1"/>
  <c r="H359" i="1"/>
  <c r="G358" i="1"/>
  <c r="H358" i="1"/>
  <c r="H637" i="1"/>
  <c r="G637" i="1"/>
  <c r="H411" i="1"/>
  <c r="G411" i="1"/>
  <c r="F644" i="4"/>
  <c r="C638" i="1"/>
  <c r="F252" i="4"/>
  <c r="C248" i="1"/>
  <c r="G255" i="1"/>
  <c r="H255" i="1"/>
  <c r="H206" i="1"/>
  <c r="G206" i="1"/>
  <c r="G173" i="1"/>
  <c r="H173" i="1"/>
  <c r="F133" i="4"/>
  <c r="C129" i="1"/>
  <c r="G130" i="1"/>
  <c r="H130" i="1"/>
  <c r="F106" i="4"/>
  <c r="C102" i="1"/>
  <c r="H23" i="3"/>
  <c r="C1214" i="1"/>
  <c r="F68" i="5"/>
  <c r="H21" i="3"/>
  <c r="C1046" i="1"/>
  <c r="B191" i="9"/>
  <c r="F129" i="6"/>
  <c r="C1423" i="1"/>
  <c r="F163" i="4"/>
  <c r="C159" i="1"/>
  <c r="F580" i="4"/>
  <c r="C574" i="1"/>
  <c r="F196" i="4"/>
  <c r="C192" i="1"/>
  <c r="G297" i="9"/>
  <c r="E297" i="9" s="1"/>
  <c r="H29" i="3"/>
  <c r="C1436" i="1"/>
  <c r="I17" i="3"/>
  <c r="I28" i="3"/>
  <c r="D1435" i="1"/>
  <c r="F7" i="5"/>
  <c r="D6" i="5"/>
  <c r="H20" i="3"/>
  <c r="C985" i="1"/>
  <c r="E636" i="4"/>
  <c r="D630" i="1" s="1"/>
  <c r="D522" i="1"/>
  <c r="K1432" i="9"/>
  <c r="G295" i="9"/>
  <c r="E295" i="9" s="1"/>
  <c r="B295" i="9" s="1"/>
  <c r="I34" i="3"/>
  <c r="C1517" i="1"/>
  <c r="G292" i="9"/>
  <c r="E292" i="9" s="1"/>
  <c r="B292" i="9" s="1"/>
  <c r="D176" i="5"/>
  <c r="F206" i="5"/>
  <c r="C1183" i="1"/>
  <c r="F567" i="4"/>
  <c r="C561" i="1"/>
  <c r="F7" i="4"/>
  <c r="D6" i="4"/>
  <c r="C3" i="1"/>
  <c r="D528" i="4"/>
  <c r="H20" i="9"/>
  <c r="G20" i="9"/>
  <c r="F152" i="4"/>
  <c r="D151" i="4"/>
  <c r="C148" i="1"/>
  <c r="I22" i="3"/>
  <c r="D1153" i="1"/>
  <c r="E408" i="4"/>
  <c r="D403" i="1" s="1"/>
  <c r="D345" i="1"/>
  <c r="G294" i="9"/>
  <c r="E294" i="9" s="1"/>
  <c r="F515" i="4"/>
  <c r="C509" i="1"/>
  <c r="F35" i="6"/>
  <c r="H25" i="3"/>
  <c r="C1329" i="1"/>
  <c r="F351" i="4"/>
  <c r="D350" i="4"/>
  <c r="C346" i="1"/>
  <c r="F124" i="4"/>
  <c r="C120" i="1"/>
  <c r="I21" i="3"/>
  <c r="D1046" i="1"/>
  <c r="F89" i="6"/>
  <c r="C1383" i="1"/>
  <c r="F245" i="5"/>
  <c r="C1222" i="1"/>
  <c r="D141" i="6"/>
  <c r="F118" i="5"/>
  <c r="C1096" i="1"/>
  <c r="F421" i="4"/>
  <c r="D420" i="4"/>
  <c r="C415" i="1"/>
  <c r="F299" i="4"/>
  <c r="D298" i="4"/>
  <c r="C294" i="1"/>
  <c r="F44" i="4"/>
  <c r="C40" i="1"/>
  <c r="D407" i="1"/>
  <c r="E635" i="4"/>
  <c r="D629" i="1" s="1"/>
  <c r="D414" i="1"/>
  <c r="E6" i="5"/>
  <c r="H1518" i="1" l="1"/>
  <c r="G1518" i="1"/>
  <c r="G1453" i="1"/>
  <c r="H1453" i="1"/>
  <c r="F237" i="5"/>
  <c r="I23" i="3"/>
  <c r="D1214" i="1"/>
  <c r="G1214" i="1" s="1"/>
  <c r="D147" i="1"/>
  <c r="E20" i="9"/>
  <c r="B20" i="9" s="1"/>
  <c r="H1408" i="1"/>
  <c r="G1408" i="1"/>
  <c r="H638" i="1"/>
  <c r="G638" i="1"/>
  <c r="G248" i="1"/>
  <c r="H248" i="1"/>
  <c r="G129" i="1"/>
  <c r="H129" i="1"/>
  <c r="H102" i="1"/>
  <c r="G102" i="1"/>
  <c r="H120" i="1"/>
  <c r="G120" i="1"/>
  <c r="D635" i="4"/>
  <c r="F420" i="4"/>
  <c r="C414" i="1"/>
  <c r="D633" i="1"/>
  <c r="F298" i="4"/>
  <c r="D407" i="4"/>
  <c r="C293" i="1"/>
  <c r="H1222" i="1"/>
  <c r="G1222" i="1"/>
  <c r="H346" i="1"/>
  <c r="G346" i="1"/>
  <c r="D289" i="4"/>
  <c r="D290" i="4" s="1"/>
  <c r="F151" i="4"/>
  <c r="H17" i="3"/>
  <c r="C147" i="1"/>
  <c r="H192" i="1"/>
  <c r="G192" i="1"/>
  <c r="H1214" i="1"/>
  <c r="H40" i="1"/>
  <c r="G40" i="1"/>
  <c r="H1096" i="1"/>
  <c r="G1096" i="1"/>
  <c r="D408" i="4"/>
  <c r="F350" i="4"/>
  <c r="C345" i="1"/>
  <c r="H3" i="1"/>
  <c r="G3" i="1"/>
  <c r="H1436" i="1"/>
  <c r="G1436" i="1"/>
  <c r="H1046" i="1"/>
  <c r="G1046" i="1"/>
  <c r="H509" i="1"/>
  <c r="G509" i="1"/>
  <c r="D412" i="4"/>
  <c r="F6" i="4"/>
  <c r="H16" i="3"/>
  <c r="C2" i="1"/>
  <c r="H1183" i="1"/>
  <c r="G1183" i="1"/>
  <c r="G1517" i="1"/>
  <c r="H1517" i="1"/>
  <c r="H11" i="3"/>
  <c r="F6" i="5"/>
  <c r="C984" i="1"/>
  <c r="H574" i="1"/>
  <c r="G574" i="1"/>
  <c r="H1423" i="1"/>
  <c r="G1423" i="1"/>
  <c r="H415" i="1"/>
  <c r="G415" i="1"/>
  <c r="H1383" i="1"/>
  <c r="G1383" i="1"/>
  <c r="H276" i="9"/>
  <c r="D984" i="1"/>
  <c r="H294" i="1"/>
  <c r="G294" i="1"/>
  <c r="F141" i="6"/>
  <c r="H28" i="3"/>
  <c r="C1435" i="1"/>
  <c r="H1329" i="1"/>
  <c r="G1329" i="1"/>
  <c r="H9" i="3"/>
  <c r="H148" i="1"/>
  <c r="G148" i="1"/>
  <c r="E291" i="4"/>
  <c r="D287" i="1" s="1"/>
  <c r="E413" i="4"/>
  <c r="D285" i="1"/>
  <c r="E290" i="4"/>
  <c r="D286" i="1" s="1"/>
  <c r="B297" i="9"/>
  <c r="E296" i="9"/>
  <c r="I10" i="3" s="1"/>
  <c r="E293" i="9"/>
  <c r="B294" i="9"/>
  <c r="D636" i="4"/>
  <c r="F528" i="4"/>
  <c r="C522" i="1"/>
  <c r="H561" i="1"/>
  <c r="G561" i="1"/>
  <c r="F176" i="5"/>
  <c r="D175" i="5"/>
  <c r="G276" i="9" s="1"/>
  <c r="H22" i="3"/>
  <c r="C1153" i="1"/>
  <c r="H985" i="1"/>
  <c r="G985" i="1"/>
  <c r="H159" i="1"/>
  <c r="G159" i="1"/>
  <c r="G299" i="9"/>
  <c r="E299" i="9" s="1"/>
  <c r="E19" i="9" l="1"/>
  <c r="E276" i="9"/>
  <c r="B276" i="9" s="1"/>
  <c r="F290" i="4"/>
  <c r="C286" i="1"/>
  <c r="E298" i="9"/>
  <c r="I9" i="3" s="1"/>
  <c r="B299" i="9"/>
  <c r="E640" i="4"/>
  <c r="E415" i="4"/>
  <c r="D410" i="1" s="1"/>
  <c r="D408" i="1"/>
  <c r="E414" i="4"/>
  <c r="D409" i="1" s="1"/>
  <c r="H984" i="1"/>
  <c r="G984" i="1"/>
  <c r="N3" i="9"/>
  <c r="I11" i="3"/>
  <c r="D639" i="4"/>
  <c r="F412" i="4"/>
  <c r="C407" i="1"/>
  <c r="H345" i="1"/>
  <c r="G345" i="1"/>
  <c r="F407" i="4"/>
  <c r="C402" i="1"/>
  <c r="H414" i="1"/>
  <c r="G414" i="1"/>
  <c r="F175" i="5"/>
  <c r="C1152" i="1"/>
  <c r="H522" i="1"/>
  <c r="G522" i="1"/>
  <c r="H1435" i="1"/>
  <c r="G1435" i="1"/>
  <c r="H2" i="1"/>
  <c r="G2" i="1"/>
  <c r="K3" i="9"/>
  <c r="F408" i="4"/>
  <c r="C403" i="1"/>
  <c r="D291" i="4"/>
  <c r="F289" i="4"/>
  <c r="D413" i="4"/>
  <c r="C285" i="1"/>
  <c r="F635" i="4"/>
  <c r="C629" i="1"/>
  <c r="H1153" i="1"/>
  <c r="G1153" i="1"/>
  <c r="F636" i="4"/>
  <c r="C630" i="1"/>
  <c r="G282" i="9"/>
  <c r="E282" i="9" s="1"/>
  <c r="B282" i="9" s="1"/>
  <c r="H147" i="1"/>
  <c r="G147" i="1"/>
  <c r="H293" i="1"/>
  <c r="G293" i="1"/>
  <c r="H1152" i="1" l="1"/>
  <c r="G1152" i="1"/>
  <c r="H402" i="1"/>
  <c r="G402" i="1"/>
  <c r="H407" i="1"/>
  <c r="G407" i="1"/>
  <c r="H8" i="3"/>
  <c r="E642" i="4"/>
  <c r="D634" i="1"/>
  <c r="E641" i="4"/>
  <c r="H630" i="1"/>
  <c r="G630" i="1"/>
  <c r="H629" i="1"/>
  <c r="G629" i="1"/>
  <c r="D640" i="4"/>
  <c r="D641" i="4" s="1"/>
  <c r="D415" i="4"/>
  <c r="F413" i="4"/>
  <c r="C408" i="1"/>
  <c r="F291" i="4"/>
  <c r="C287" i="1"/>
  <c r="E275" i="9"/>
  <c r="D414" i="4"/>
  <c r="H285" i="1"/>
  <c r="G285" i="1"/>
  <c r="H403" i="1"/>
  <c r="G403" i="1"/>
  <c r="F639" i="4"/>
  <c r="C633" i="1"/>
  <c r="H286" i="1"/>
  <c r="G286" i="1"/>
  <c r="F641" i="4" l="1"/>
  <c r="C635" i="1"/>
  <c r="H287" i="1"/>
  <c r="G287" i="1"/>
  <c r="F415" i="4"/>
  <c r="C410" i="1"/>
  <c r="E646" i="4"/>
  <c r="D636" i="1"/>
  <c r="M3" i="9"/>
  <c r="I8" i="3"/>
  <c r="D642" i="4"/>
  <c r="F640" i="4"/>
  <c r="C634" i="1"/>
  <c r="H633" i="1"/>
  <c r="G633" i="1"/>
  <c r="F414" i="4"/>
  <c r="C409" i="1"/>
  <c r="H408" i="1"/>
  <c r="G408" i="1"/>
  <c r="E645" i="4"/>
  <c r="D635" i="1"/>
  <c r="F642" i="4" l="1"/>
  <c r="D646" i="4"/>
  <c r="C636" i="1"/>
  <c r="I19" i="3"/>
  <c r="D640" i="1"/>
  <c r="H410" i="1"/>
  <c r="G410" i="1"/>
  <c r="H635" i="1"/>
  <c r="G635" i="1"/>
  <c r="H409" i="1"/>
  <c r="G409" i="1"/>
  <c r="H634" i="1"/>
  <c r="G634" i="1"/>
  <c r="D645" i="4"/>
  <c r="I18" i="3"/>
  <c r="D639" i="1"/>
  <c r="F645" i="4" l="1"/>
  <c r="H18" i="3"/>
  <c r="C639" i="1"/>
  <c r="H636" i="1"/>
  <c r="G636" i="1"/>
  <c r="F646" i="4"/>
  <c r="H19" i="3"/>
  <c r="C640" i="1"/>
  <c r="H640" i="1" l="1"/>
  <c r="G640" i="1"/>
  <c r="H639" i="1"/>
  <c r="G639" i="1"/>
  <c r="H7" i="3"/>
  <c r="J3" i="9" l="1"/>
  <c r="I7" i="3"/>
  <c r="M272" i="9" l="1"/>
  <c r="L272" i="9"/>
  <c r="H18" i="9"/>
  <c r="G18" i="9"/>
  <c r="J9" i="9"/>
  <c r="H15" i="9"/>
  <c r="K5" i="9"/>
  <c r="J10" i="9"/>
  <c r="M16" i="9"/>
  <c r="J7" i="9"/>
  <c r="I12" i="9"/>
  <c r="I5" i="9"/>
  <c r="K11" i="9"/>
  <c r="H16" i="9"/>
  <c r="J5" i="9"/>
  <c r="L16" i="9"/>
  <c r="J6" i="9"/>
  <c r="I11" i="9"/>
  <c r="H17" i="9"/>
  <c r="I8" i="9"/>
  <c r="M15" i="9"/>
  <c r="K7" i="9"/>
  <c r="J12" i="9"/>
  <c r="I6" i="9"/>
  <c r="K12" i="9"/>
  <c r="G17" i="9"/>
  <c r="I7" i="9"/>
  <c r="K13" i="9"/>
  <c r="K10" i="9"/>
  <c r="G16" i="9"/>
  <c r="E16" i="9" s="1"/>
  <c r="J8" i="9"/>
  <c r="I13" i="9"/>
  <c r="J17" i="9"/>
  <c r="K8" i="9"/>
  <c r="J13" i="9"/>
  <c r="K9" i="9"/>
  <c r="L15" i="9"/>
  <c r="F15" i="9" s="1"/>
  <c r="K6" i="9"/>
  <c r="J11" i="9"/>
  <c r="I17" i="9"/>
  <c r="I9" i="9"/>
  <c r="G15" i="9"/>
  <c r="E15" i="9" s="1"/>
  <c r="E9" i="9" l="1"/>
  <c r="B9" i="9" s="1"/>
  <c r="E7" i="9"/>
  <c r="B7" i="9" s="1"/>
  <c r="B15" i="9"/>
  <c r="E13" i="9"/>
  <c r="B13" i="9" s="1"/>
  <c r="E6" i="9"/>
  <c r="B6" i="9" s="1"/>
  <c r="E8" i="9"/>
  <c r="B8" i="9" s="1"/>
  <c r="F16" i="9"/>
  <c r="F14" i="9" s="1"/>
  <c r="E5" i="9"/>
  <c r="E10" i="9"/>
  <c r="B10" i="9" s="1"/>
  <c r="E18" i="9"/>
  <c r="B18" i="9" s="1"/>
  <c r="E12" i="9"/>
  <c r="B12" i="9" s="1"/>
  <c r="E17" i="9"/>
  <c r="B17" i="9" s="1"/>
  <c r="E11" i="9"/>
  <c r="B11" i="9" s="1"/>
  <c r="F272" i="9"/>
  <c r="B16" i="9" l="1"/>
  <c r="E4" i="9"/>
  <c r="B5" i="9"/>
  <c r="B272" i="9"/>
  <c r="F19"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<sst xmlns="http://schemas.openxmlformats.org/spreadsheetml/2006/main" count="4313" uniqueCount="3393">
  <si>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</si>
  <si>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</si>
  <si>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</si>
  <si>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</si>
  <si>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</si>
  <si>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</si>
  <si>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</si>
  <si>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</si>
  <si>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</si>
  <si>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</si>
  <si>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</si>
  <si>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</si>
  <si>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</si>
  <si>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</si>
  <si>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</si>
  <si>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</si>
  <si>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</si>
  <si>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</si>
  <si>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</si>
  <si>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</si>
  <si>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</si>
  <si>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</si>
  <si>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</si>
  <si>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</si>
  <si>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</si>
  <si>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</si>
  <si>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</si>
  <si>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</si>
  <si>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</si>
  <si>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</si>
  <si>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</si>
  <si>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IX. GIMNAZIJA </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</si>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</sst>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9263619</v>
      </c>
      <c r="D2" s="6">
        <f>'PR-RAS'!E6</f>
        <v>9885691.9199999999</v>
      </c>
      <c r="E2" s="6">
        <v>0</v>
      </c>
      <c r="F2" s="6">
        <v>0</v>
      </c>
      <c r="G2" s="7">
        <f t="shared" ref="G2:G264" si="0">(B2/1000)*(C2*1+D2*2)</f>
        <v>29035.002840000001</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7881435</v>
      </c>
      <c r="D46" s="1">
        <f>'PR-RAS'!E50</f>
        <v>8302789.8999999994</v>
      </c>
      <c r="E46" s="1">
        <v>0</v>
      </c>
      <c r="F46" s="1">
        <v>0</v>
      </c>
      <c r="G46" s="2">
        <f t="shared" si="0"/>
        <v>1101915.6659999997</v>
      </c>
      <c r="H46" s="2">
        <f t="shared" si="1"/>
        <v>0.10000000055879354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102730</v>
      </c>
      <c r="D58" s="1">
        <f>'PR-RAS'!E62</f>
        <v>0</v>
      </c>
      <c r="E58" s="1">
        <v>0</v>
      </c>
      <c r="F58" s="1">
        <v>0</v>
      </c>
      <c r="G58" s="2">
        <f t="shared" si="0"/>
        <v>5855.6100000000006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102730</v>
      </c>
      <c r="D59" s="1">
        <f>'PR-RAS'!E63</f>
        <v>0</v>
      </c>
      <c r="E59" s="1">
        <v>0</v>
      </c>
      <c r="F59" s="1">
        <v>0</v>
      </c>
      <c r="G59" s="2">
        <f t="shared" si="0"/>
        <v>5958.34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7778705</v>
      </c>
      <c r="D64" s="1">
        <f>'PR-RAS'!E68</f>
        <v>8285705.2199999997</v>
      </c>
      <c r="E64" s="1">
        <v>0</v>
      </c>
      <c r="F64" s="1">
        <v>0</v>
      </c>
      <c r="G64" s="2">
        <f t="shared" si="0"/>
        <v>1534057.2727199998</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7773705</v>
      </c>
      <c r="D65" s="1">
        <f>'PR-RAS'!E69</f>
        <v>8249287.9699999997</v>
      </c>
      <c r="E65" s="1">
        <v>0</v>
      </c>
      <c r="F65" s="1">
        <v>0</v>
      </c>
      <c r="G65" s="2">
        <f t="shared" si="0"/>
        <v>1553425.9801599998</v>
      </c>
      <c r="H65" s="2">
        <f t="shared" si="1"/>
        <v>3.0000000260770321E-2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5000</v>
      </c>
      <c r="D66" s="1">
        <f>'PR-RAS'!E70</f>
        <v>36417.25</v>
      </c>
      <c r="E66" s="1">
        <v>0</v>
      </c>
      <c r="F66" s="1">
        <v>0</v>
      </c>
      <c r="G66" s="2">
        <f t="shared" si="0"/>
        <v>5059.2425000000003</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17084.68</v>
      </c>
      <c r="E70" s="1">
        <v>0</v>
      </c>
      <c r="F70" s="1">
        <v>0</v>
      </c>
      <c r="G70" s="2">
        <f t="shared" si="0"/>
        <v>2357.6858400000001</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17084.68</v>
      </c>
      <c r="E71" s="1">
        <v>0</v>
      </c>
      <c r="F71" s="1">
        <v>0</v>
      </c>
      <c r="G71" s="2">
        <f t="shared" si="0"/>
        <v>2391.8552000000004</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v>
      </c>
      <c r="D78" s="1">
        <f>'PR-RAS'!E82</f>
        <v>2.13</v>
      </c>
      <c r="E78" s="1">
        <v>0</v>
      </c>
      <c r="F78" s="1">
        <v>0</v>
      </c>
      <c r="G78" s="2">
        <f t="shared" si="0"/>
        <v>9.8760199999999987</v>
      </c>
      <c r="H78" s="2">
        <f t="shared" si="1"/>
        <v>0.12999999999999989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124</v>
      </c>
      <c r="D79" s="1">
        <f>'PR-RAS'!E83</f>
        <v>2.13</v>
      </c>
      <c r="E79" s="1">
        <v>0</v>
      </c>
      <c r="F79" s="1">
        <v>0</v>
      </c>
      <c r="G79" s="2">
        <f t="shared" si="0"/>
        <v>10.00428</v>
      </c>
      <c r="H79" s="2">
        <f t="shared" si="1"/>
        <v>0.12999999999999989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2.13</v>
      </c>
      <c r="E81" s="1">
        <v>0</v>
      </c>
      <c r="F81" s="1">
        <v>0</v>
      </c>
      <c r="G81" s="2">
        <f t="shared" si="0"/>
        <v>1.4607999999999999</v>
      </c>
      <c r="H81" s="2">
        <f t="shared" si="1"/>
        <v>0.12999999999999989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110</v>
      </c>
      <c r="D83" s="1">
        <f>'PR-RAS'!E87</f>
        <v>0</v>
      </c>
      <c r="E83" s="1">
        <v>0</v>
      </c>
      <c r="F83" s="1">
        <v>0</v>
      </c>
      <c r="G83" s="2">
        <f t="shared" si="0"/>
        <v>9.02</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48576</v>
      </c>
      <c r="D102" s="1">
        <f>'PR-RAS'!E106</f>
        <v>1087</v>
      </c>
      <c r="E102" s="1">
        <v>0</v>
      </c>
      <c r="F102" s="1">
        <v>0</v>
      </c>
      <c r="G102" s="2">
        <f t="shared" si="0"/>
        <v>5125.75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48576</v>
      </c>
      <c r="D108" s="1">
        <f>'PR-RAS'!E112</f>
        <v>1087</v>
      </c>
      <c r="E108" s="1">
        <v>0</v>
      </c>
      <c r="F108" s="1">
        <v>0</v>
      </c>
      <c r="G108" s="2">
        <f t="shared" si="0"/>
        <v>5430.25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48576</v>
      </c>
      <c r="D113" s="1">
        <f>'PR-RAS'!E117</f>
        <v>1087</v>
      </c>
      <c r="E113" s="1">
        <v>0</v>
      </c>
      <c r="F113" s="1">
        <v>0</v>
      </c>
      <c r="G113" s="2">
        <f t="shared" si="0"/>
        <v>5684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62074</v>
      </c>
      <c r="D120" s="1">
        <f>'PR-RAS'!E124</f>
        <v>84025.83</v>
      </c>
      <c r="E120" s="1">
        <v>0</v>
      </c>
      <c r="F120" s="1">
        <v>0</v>
      </c>
      <c r="G120" s="2">
        <f t="shared" si="0"/>
        <v>27384.953539999999</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26711</v>
      </c>
      <c r="D121" s="1">
        <f>'PR-RAS'!E125</f>
        <v>60045.83</v>
      </c>
      <c r="E121" s="1">
        <v>0</v>
      </c>
      <c r="F121" s="1">
        <v>0</v>
      </c>
      <c r="G121" s="2">
        <f t="shared" si="0"/>
        <v>17616.319199999998</v>
      </c>
      <c r="H121" s="2">
        <f t="shared" si="1"/>
        <v>0.16999999999825377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26711</v>
      </c>
      <c r="D123" s="1">
        <f>'PR-RAS'!E127</f>
        <v>60045.83</v>
      </c>
      <c r="E123" s="1">
        <v>0</v>
      </c>
      <c r="F123" s="1">
        <v>0</v>
      </c>
      <c r="G123" s="2">
        <f t="shared" si="0"/>
        <v>17909.92452</v>
      </c>
      <c r="H123" s="2">
        <f t="shared" si="1"/>
        <v>0.16999999999825377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35363</v>
      </c>
      <c r="D124" s="1">
        <f>'PR-RAS'!E128</f>
        <v>23980</v>
      </c>
      <c r="E124" s="1">
        <v>0</v>
      </c>
      <c r="F124" s="1">
        <v>0</v>
      </c>
      <c r="G124" s="2">
        <f t="shared" si="0"/>
        <v>10248.728999999999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9686</v>
      </c>
      <c r="D125" s="1">
        <f>'PR-RAS'!E129</f>
        <v>23980</v>
      </c>
      <c r="E125" s="1">
        <v>0</v>
      </c>
      <c r="F125" s="1">
        <v>0</v>
      </c>
      <c r="G125" s="2">
        <f t="shared" si="0"/>
        <v>7148.1040000000003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25677</v>
      </c>
      <c r="D126" s="1">
        <f>'PR-RAS'!E130</f>
        <v>0</v>
      </c>
      <c r="E126" s="1">
        <v>0</v>
      </c>
      <c r="F126" s="1">
        <v>0</v>
      </c>
      <c r="G126" s="2">
        <f t="shared" si="0"/>
        <v>3209.625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1271410</v>
      </c>
      <c r="D129" s="1">
        <f>'PR-RAS'!E133</f>
        <v>1497787.06</v>
      </c>
      <c r="E129" s="1">
        <v>0</v>
      </c>
      <c r="F129" s="1">
        <v>0</v>
      </c>
      <c r="G129" s="2">
        <f t="shared" si="0"/>
        <v>546173.96736000001</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1271410</v>
      </c>
      <c r="D130" s="1">
        <f>'PR-RAS'!E134</f>
        <v>1497787.06</v>
      </c>
      <c r="E130" s="1">
        <v>0</v>
      </c>
      <c r="F130" s="1">
        <v>0</v>
      </c>
      <c r="G130" s="2">
        <f t="shared" si="0"/>
        <v>550440.95148000005</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1266419</v>
      </c>
      <c r="D131" s="1">
        <f>'PR-RAS'!E135</f>
        <v>1492428.58</v>
      </c>
      <c r="E131" s="1">
        <v>0</v>
      </c>
      <c r="F131" s="1">
        <v>0</v>
      </c>
      <c r="G131" s="2">
        <f t="shared" si="0"/>
        <v>552665.90080000006</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4991</v>
      </c>
      <c r="D132" s="1">
        <f>'PR-RAS'!E136</f>
        <v>5358.48</v>
      </c>
      <c r="E132" s="1">
        <v>0</v>
      </c>
      <c r="F132" s="1">
        <v>0</v>
      </c>
      <c r="G132" s="2">
        <f t="shared" si="0"/>
        <v>2057.7427600000001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9306190</v>
      </c>
      <c r="D147" s="1">
        <f>'PR-RAS'!E151</f>
        <v>9742224.4100000001</v>
      </c>
      <c r="E147" s="1">
        <v>0</v>
      </c>
      <c r="F147" s="1">
        <v>0</v>
      </c>
      <c r="G147" s="2">
        <f t="shared" si="0"/>
        <v>4203433.2677199999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7746896</v>
      </c>
      <c r="D148" s="1">
        <f>'PR-RAS'!E152</f>
        <v>8234464.4000000004</v>
      </c>
      <c r="E148" s="1">
        <v>0</v>
      </c>
      <c r="F148" s="1">
        <v>0</v>
      </c>
      <c r="G148" s="2">
        <f t="shared" si="0"/>
        <v>3559726.2456</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6508887</v>
      </c>
      <c r="D149" s="1">
        <f>'PR-RAS'!E153</f>
        <v>6892092.1200000001</v>
      </c>
      <c r="E149" s="1">
        <v>0</v>
      </c>
      <c r="F149" s="1">
        <v>0</v>
      </c>
      <c r="G149" s="2">
        <f t="shared" si="0"/>
        <v>3003374.5435200003</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6184434</v>
      </c>
      <c r="D150" s="1">
        <f>'PR-RAS'!E154</f>
        <v>6546702.3700000001</v>
      </c>
      <c r="E150" s="1">
        <v>0</v>
      </c>
      <c r="F150" s="1">
        <v>0</v>
      </c>
      <c r="G150" s="2">
        <f t="shared" si="0"/>
        <v>2872397.9722600002</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144173</v>
      </c>
      <c r="D152" s="1">
        <f>'PR-RAS'!E156</f>
        <v>173506.44</v>
      </c>
      <c r="E152" s="1">
        <v>0</v>
      </c>
      <c r="F152" s="1">
        <v>0</v>
      </c>
      <c r="G152" s="2">
        <f t="shared" si="0"/>
        <v>74169.067880000002</v>
      </c>
      <c r="H152" s="2">
        <f t="shared" si="1"/>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180280</v>
      </c>
      <c r="D153" s="1">
        <f>'PR-RAS'!E157</f>
        <v>171883.31</v>
      </c>
      <c r="E153" s="1">
        <v>0</v>
      </c>
      <c r="F153" s="1">
        <v>0</v>
      </c>
      <c r="G153" s="2">
        <f t="shared" si="0"/>
        <v>79655.086240000004</v>
      </c>
      <c r="H153" s="2">
        <f t="shared" si="1"/>
        <v>0.30999999999767169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279565</v>
      </c>
      <c r="D154" s="1">
        <f>'PR-RAS'!E158</f>
        <v>333336.96999999997</v>
      </c>
      <c r="E154" s="1">
        <v>0</v>
      </c>
      <c r="F154" s="1">
        <v>0</v>
      </c>
      <c r="G154" s="2">
        <f t="shared" si="0"/>
        <v>144774.55781999999</v>
      </c>
      <c r="H154" s="2">
        <f t="shared" si="1"/>
        <v>3.0000000027939677E-2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958444</v>
      </c>
      <c r="D155" s="1">
        <f>'PR-RAS'!E159</f>
        <v>1009035.31</v>
      </c>
      <c r="E155" s="1">
        <v>0</v>
      </c>
      <c r="F155" s="1">
        <v>0</v>
      </c>
      <c r="G155" s="2">
        <f t="shared" si="0"/>
        <v>458383.25148000004</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958444</v>
      </c>
      <c r="D157" s="1">
        <f>'PR-RAS'!E161</f>
        <v>1009035.31</v>
      </c>
      <c r="E157" s="1">
        <v>0</v>
      </c>
      <c r="F157" s="1">
        <v>0</v>
      </c>
      <c r="G157" s="2">
        <f t="shared" si="0"/>
        <v>464336.28072000004</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1551819</v>
      </c>
      <c r="D159" s="1">
        <f>'PR-RAS'!E163</f>
        <v>1464642.9300000002</v>
      </c>
      <c r="E159" s="1">
        <v>0</v>
      </c>
      <c r="F159" s="1">
        <v>0</v>
      </c>
      <c r="G159" s="2">
        <f t="shared" si="0"/>
        <v>708014.5678800001</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229625</v>
      </c>
      <c r="D160" s="1">
        <f>'PR-RAS'!E164</f>
        <v>230961.84</v>
      </c>
      <c r="E160" s="1">
        <v>0</v>
      </c>
      <c r="F160" s="1">
        <v>0</v>
      </c>
      <c r="G160" s="2">
        <f t="shared" si="0"/>
        <v>109956.24011999999</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4635</v>
      </c>
      <c r="D161" s="1">
        <f>'PR-RAS'!E165</f>
        <v>43160.7</v>
      </c>
      <c r="E161" s="1">
        <v>0</v>
      </c>
      <c r="F161" s="1">
        <v>0</v>
      </c>
      <c r="G161" s="2">
        <f t="shared" si="0"/>
        <v>14553.023999999999</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162384</v>
      </c>
      <c r="D162" s="1">
        <f>'PR-RAS'!E166</f>
        <v>184772.74</v>
      </c>
      <c r="E162" s="1">
        <v>0</v>
      </c>
      <c r="F162" s="1">
        <v>0</v>
      </c>
      <c r="G162" s="2">
        <f t="shared" si="0"/>
        <v>85640.646280000001</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62070</v>
      </c>
      <c r="D163" s="1">
        <f>'PR-RAS'!E167</f>
        <v>2450</v>
      </c>
      <c r="E163" s="1">
        <v>0</v>
      </c>
      <c r="F163" s="1">
        <v>0</v>
      </c>
      <c r="G163" s="2">
        <f t="shared" si="0"/>
        <v>10849.140000000001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536</v>
      </c>
      <c r="D164" s="1">
        <f>'PR-RAS'!E168</f>
        <v>578.4</v>
      </c>
      <c r="E164" s="1">
        <v>0</v>
      </c>
      <c r="F164" s="1">
        <v>0</v>
      </c>
      <c r="G164" s="2">
        <f t="shared" si="0"/>
        <v>275.9264</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1046407</v>
      </c>
      <c r="D165" s="1">
        <f>'PR-RAS'!E169</f>
        <v>898472.16</v>
      </c>
      <c r="E165" s="1">
        <v>0</v>
      </c>
      <c r="F165" s="1">
        <v>0</v>
      </c>
      <c r="G165" s="2">
        <f t="shared" si="0"/>
        <v>466309.61648000008</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77580</v>
      </c>
      <c r="D166" s="1">
        <f>'PR-RAS'!E170</f>
        <v>81416.12</v>
      </c>
      <c r="E166" s="1">
        <v>0</v>
      </c>
      <c r="F166" s="1">
        <v>0</v>
      </c>
      <c r="G166" s="2">
        <f t="shared" si="0"/>
        <v>39668.0196</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1470</v>
      </c>
      <c r="D167" s="1">
        <f>'PR-RAS'!E171</f>
        <v>0</v>
      </c>
      <c r="E167" s="1">
        <v>0</v>
      </c>
      <c r="F167" s="1">
        <v>0</v>
      </c>
      <c r="G167" s="2">
        <f t="shared" si="0"/>
        <v>244.02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947857</v>
      </c>
      <c r="D168" s="1">
        <f>'PR-RAS'!E172</f>
        <v>797241.65</v>
      </c>
      <c r="E168" s="1">
        <v>0</v>
      </c>
      <c r="F168" s="1">
        <v>0</v>
      </c>
      <c r="G168" s="2">
        <f t="shared" si="0"/>
        <v>424570.83010000002</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7765</v>
      </c>
      <c r="D169" s="1">
        <f>'PR-RAS'!E173</f>
        <v>7341.13</v>
      </c>
      <c r="E169" s="1">
        <v>0</v>
      </c>
      <c r="F169" s="1">
        <v>0</v>
      </c>
      <c r="G169" s="2">
        <f t="shared" si="0"/>
        <v>3771.1396800000007</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9285</v>
      </c>
      <c r="D170" s="1">
        <f>'PR-RAS'!E174</f>
        <v>9581.7000000000007</v>
      </c>
      <c r="E170" s="1">
        <v>0</v>
      </c>
      <c r="F170" s="1">
        <v>0</v>
      </c>
      <c r="G170" s="2">
        <f t="shared" si="0"/>
        <v>4807.7796000000008</v>
      </c>
      <c r="H170" s="2">
        <f t="shared" si="1"/>
        <v>0.2999999999992724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2450</v>
      </c>
      <c r="D172" s="1">
        <f>'PR-RAS'!E176</f>
        <v>2891.56</v>
      </c>
      <c r="E172" s="1">
        <v>0</v>
      </c>
      <c r="F172" s="1">
        <v>0</v>
      </c>
      <c r="G172" s="2">
        <f t="shared" si="0"/>
        <v>1407.8635199999999</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227890</v>
      </c>
      <c r="D173" s="1">
        <f>'PR-RAS'!E177</f>
        <v>245974.84000000003</v>
      </c>
      <c r="E173" s="1">
        <v>0</v>
      </c>
      <c r="F173" s="1">
        <v>0</v>
      </c>
      <c r="G173" s="2">
        <f t="shared" si="0"/>
        <v>123812.42496</v>
      </c>
      <c r="H173" s="2">
        <f t="shared" si="1"/>
        <v>0.15999999997438863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11911</v>
      </c>
      <c r="D174" s="1">
        <f>'PR-RAS'!E178</f>
        <v>11459.43</v>
      </c>
      <c r="E174" s="1">
        <v>0</v>
      </c>
      <c r="F174" s="1">
        <v>0</v>
      </c>
      <c r="G174" s="2">
        <f t="shared" si="0"/>
        <v>6025.5657799999999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78278</v>
      </c>
      <c r="D175" s="1">
        <f>'PR-RAS'!E179</f>
        <v>77261.38</v>
      </c>
      <c r="E175" s="1">
        <v>0</v>
      </c>
      <c r="F175" s="1">
        <v>0</v>
      </c>
      <c r="G175" s="2">
        <f t="shared" si="0"/>
        <v>40507.332239999996</v>
      </c>
      <c r="H175" s="2">
        <f t="shared" si="1"/>
        <v>0.38000000000465661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962</v>
      </c>
      <c r="D176" s="1">
        <f>'PR-RAS'!E180</f>
        <v>0</v>
      </c>
      <c r="E176" s="1">
        <v>0</v>
      </c>
      <c r="F176" s="1">
        <v>0</v>
      </c>
      <c r="G176" s="2">
        <f t="shared" si="0"/>
        <v>168.35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60741</v>
      </c>
      <c r="D177" s="1">
        <f>'PR-RAS'!E181</f>
        <v>68821.14</v>
      </c>
      <c r="E177" s="1">
        <v>0</v>
      </c>
      <c r="F177" s="1">
        <v>0</v>
      </c>
      <c r="G177" s="2">
        <f t="shared" si="0"/>
        <v>34915.457279999995</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13215</v>
      </c>
      <c r="D178" s="1">
        <f>'PR-RAS'!E182</f>
        <v>11287.56</v>
      </c>
      <c r="E178" s="1">
        <v>0</v>
      </c>
      <c r="F178" s="1">
        <v>0</v>
      </c>
      <c r="G178" s="2">
        <f t="shared" si="0"/>
        <v>6334.8512399999991</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20780</v>
      </c>
      <c r="D179" s="1">
        <f>'PR-RAS'!E183</f>
        <v>15150</v>
      </c>
      <c r="E179" s="1">
        <v>0</v>
      </c>
      <c r="F179" s="1">
        <v>0</v>
      </c>
      <c r="G179" s="2">
        <f t="shared" si="0"/>
        <v>9092.24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22927</v>
      </c>
      <c r="D180" s="1">
        <f>'PR-RAS'!E184</f>
        <v>23980.84</v>
      </c>
      <c r="E180" s="1">
        <v>0</v>
      </c>
      <c r="F180" s="1">
        <v>0</v>
      </c>
      <c r="G180" s="2">
        <f t="shared" si="0"/>
        <v>12689.073719999999</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12526</v>
      </c>
      <c r="D181" s="1">
        <f>'PR-RAS'!E185</f>
        <v>12902.63</v>
      </c>
      <c r="E181" s="1">
        <v>0</v>
      </c>
      <c r="F181" s="1">
        <v>0</v>
      </c>
      <c r="G181" s="2">
        <f t="shared" si="0"/>
        <v>6899.6267999999991</v>
      </c>
      <c r="H181" s="2">
        <f t="shared" si="1"/>
        <v>0.37000000000080036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6550</v>
      </c>
      <c r="D182" s="1">
        <f>'PR-RAS'!E186</f>
        <v>25111.86</v>
      </c>
      <c r="E182" s="1">
        <v>0</v>
      </c>
      <c r="F182" s="1">
        <v>0</v>
      </c>
      <c r="G182" s="2">
        <f t="shared" si="0"/>
        <v>10276.043320000001</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47897</v>
      </c>
      <c r="D184" s="1">
        <f>'PR-RAS'!E188</f>
        <v>89234.09</v>
      </c>
      <c r="E184" s="1">
        <v>0</v>
      </c>
      <c r="F184" s="1">
        <v>0</v>
      </c>
      <c r="G184" s="2">
        <f t="shared" si="0"/>
        <v>41424.827939999996</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12297</v>
      </c>
      <c r="D185" s="1">
        <f>'PR-RAS'!E189</f>
        <v>42093.51</v>
      </c>
      <c r="E185" s="1">
        <v>0</v>
      </c>
      <c r="F185" s="1">
        <v>0</v>
      </c>
      <c r="G185" s="2">
        <f t="shared" si="0"/>
        <v>17753.059680000002</v>
      </c>
      <c r="H185" s="2">
        <f t="shared" si="1"/>
        <v>0.48999999999796273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4271</v>
      </c>
      <c r="D187" s="1">
        <f>'PR-RAS'!E191</f>
        <v>3251.4</v>
      </c>
      <c r="E187" s="1">
        <v>0</v>
      </c>
      <c r="F187" s="1">
        <v>0</v>
      </c>
      <c r="G187" s="2">
        <f t="shared" si="0"/>
        <v>2003.9268</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1340</v>
      </c>
      <c r="D188" s="1">
        <f>'PR-RAS'!E192</f>
        <v>950</v>
      </c>
      <c r="E188" s="1">
        <v>0</v>
      </c>
      <c r="F188" s="1">
        <v>0</v>
      </c>
      <c r="G188" s="2">
        <f t="shared" si="0"/>
        <v>605.88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21572</v>
      </c>
      <c r="D189" s="1">
        <f>'PR-RAS'!E193</f>
        <v>25715</v>
      </c>
      <c r="E189" s="1">
        <v>0</v>
      </c>
      <c r="F189" s="1">
        <v>0</v>
      </c>
      <c r="G189" s="2">
        <f t="shared" si="0"/>
        <v>13724.376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8437.5</v>
      </c>
      <c r="E190" s="1">
        <v>0</v>
      </c>
      <c r="F190" s="1">
        <v>0</v>
      </c>
      <c r="G190" s="2">
        <f t="shared" si="0"/>
        <v>3189.375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8417</v>
      </c>
      <c r="D191" s="1">
        <f>'PR-RAS'!E195</f>
        <v>8786.68</v>
      </c>
      <c r="E191" s="1">
        <v>0</v>
      </c>
      <c r="F191" s="1">
        <v>0</v>
      </c>
      <c r="G191" s="2">
        <f t="shared" si="0"/>
        <v>4938.1684000000005</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5475</v>
      </c>
      <c r="D192" s="1">
        <f>'PR-RAS'!E196</f>
        <v>43117.08</v>
      </c>
      <c r="E192" s="1">
        <v>0</v>
      </c>
      <c r="F192" s="1">
        <v>0</v>
      </c>
      <c r="G192" s="2">
        <f t="shared" si="0"/>
        <v>17516.449560000001</v>
      </c>
      <c r="H192" s="2">
        <f t="shared" si="1"/>
        <v>8.000000000174623E-2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5475</v>
      </c>
      <c r="D206" s="1">
        <f>'PR-RAS'!E210</f>
        <v>43117.08</v>
      </c>
      <c r="E206" s="1">
        <v>0</v>
      </c>
      <c r="F206" s="1">
        <v>0</v>
      </c>
      <c r="G206" s="2">
        <f t="shared" si="0"/>
        <v>18800.377799999998</v>
      </c>
      <c r="H206" s="2">
        <f t="shared" si="1"/>
        <v>8.000000000174623E-2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5360</v>
      </c>
      <c r="D207" s="1">
        <f>'PR-RAS'!E211</f>
        <v>9851.1</v>
      </c>
      <c r="E207" s="1">
        <v>0</v>
      </c>
      <c r="F207" s="1">
        <v>0</v>
      </c>
      <c r="G207" s="2">
        <f t="shared" si="0"/>
        <v>5162.8131999999996</v>
      </c>
      <c r="H207" s="2">
        <f t="shared" si="1"/>
        <v>0.1000000000003638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131.19</v>
      </c>
      <c r="E208" s="1">
        <v>0</v>
      </c>
      <c r="F208" s="1">
        <v>0</v>
      </c>
      <c r="G208" s="2">
        <f t="shared" si="0"/>
        <v>54.312659999999994</v>
      </c>
      <c r="H208" s="2">
        <f t="shared" si="1"/>
        <v>0.18999999999999773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v>
      </c>
      <c r="D209" s="1">
        <f>'PR-RAS'!E213</f>
        <v>33134.79</v>
      </c>
      <c r="E209" s="1">
        <v>0</v>
      </c>
      <c r="F209" s="1">
        <v>0</v>
      </c>
      <c r="G209" s="2">
        <f t="shared" si="0"/>
        <v>13807.99264</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2000</v>
      </c>
      <c r="D248" s="1">
        <f>'PR-RAS'!E252</f>
        <v>0</v>
      </c>
      <c r="E248" s="1">
        <v>0</v>
      </c>
      <c r="F248" s="1">
        <v>0</v>
      </c>
      <c r="G248" s="2">
        <f t="shared" si="0"/>
        <v>494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2000</v>
      </c>
      <c r="D255" s="1">
        <f>'PR-RAS'!E259</f>
        <v>0</v>
      </c>
      <c r="E255" s="1">
        <v>0</v>
      </c>
      <c r="F255" s="1">
        <v>0</v>
      </c>
      <c r="G255" s="2">
        <f t="shared" si="0"/>
        <v>508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2000</v>
      </c>
      <c r="D256" s="1">
        <f>'PR-RAS'!E260</f>
        <v>0</v>
      </c>
      <c r="E256" s="1">
        <v>0</v>
      </c>
      <c r="F256" s="1">
        <v>0</v>
      </c>
      <c r="G256" s="2">
        <f t="shared" si="0"/>
        <v>510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9306190</v>
      </c>
      <c r="D285" s="1">
        <f>'PR-RAS'!E289</f>
        <v>9742224.4100000001</v>
      </c>
      <c r="E285" s="1">
        <v>0</v>
      </c>
      <c r="F285" s="1">
        <v>0</v>
      </c>
      <c r="G285" s="2">
        <f t="shared" si="8"/>
        <v>8176541.4248799989</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143467.50999999978</v>
      </c>
      <c r="E286" s="1">
        <v>0</v>
      </c>
      <c r="F286" s="1">
        <v>0</v>
      </c>
      <c r="G286" s="2">
        <f t="shared" si="8"/>
        <v>81776.480699999869</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42571</v>
      </c>
      <c r="D287" s="1">
        <f>'PR-RAS'!E291</f>
        <v>0</v>
      </c>
      <c r="E287" s="1">
        <v>0</v>
      </c>
      <c r="F287" s="1">
        <v>0</v>
      </c>
      <c r="G287" s="2">
        <f t="shared" si="8"/>
        <v>12175.305999999999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68155</v>
      </c>
      <c r="D289" s="1">
        <f>'PR-RAS'!E293</f>
        <v>16279.6</v>
      </c>
      <c r="E289" s="1">
        <v>0</v>
      </c>
      <c r="F289" s="1">
        <v>0</v>
      </c>
      <c r="G289" s="2">
        <f t="shared" si="8"/>
        <v>29005.689599999998</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7009</v>
      </c>
      <c r="D290" s="1">
        <f>'PR-RAS'!E294</f>
        <v>7030.26</v>
      </c>
      <c r="E290" s="1">
        <v>0</v>
      </c>
      <c r="F290" s="1">
        <v>0</v>
      </c>
      <c r="G290" s="2">
        <f t="shared" si="8"/>
        <v>6089.0912799999996</v>
      </c>
      <c r="H290" s="2">
        <f t="shared" si="9"/>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7009</v>
      </c>
      <c r="D291" s="1">
        <f>'PR-RAS'!E295</f>
        <v>7030.26</v>
      </c>
      <c r="E291" s="1">
        <v>0</v>
      </c>
      <c r="F291" s="1">
        <v>0</v>
      </c>
      <c r="G291" s="2">
        <f t="shared" si="8"/>
        <v>6110.1607999999997</v>
      </c>
      <c r="H291" s="2">
        <f t="shared" si="9"/>
        <v>0.26000000000021828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836</v>
      </c>
      <c r="D293" s="1">
        <f>'PR-RAS'!E298</f>
        <v>836.4</v>
      </c>
      <c r="E293" s="1">
        <v>0</v>
      </c>
      <c r="F293" s="1">
        <v>0</v>
      </c>
      <c r="G293" s="2">
        <f t="shared" si="8"/>
        <v>732.56960000000004</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836</v>
      </c>
      <c r="D306" s="1">
        <f>'PR-RAS'!E311</f>
        <v>836.4</v>
      </c>
      <c r="E306" s="1">
        <v>0</v>
      </c>
      <c r="F306" s="1">
        <v>0</v>
      </c>
      <c r="G306" s="2">
        <f t="shared" si="8"/>
        <v>765.18400000000008</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836</v>
      </c>
      <c r="D307" s="1">
        <f>'PR-RAS'!E312</f>
        <v>836.4</v>
      </c>
      <c r="E307" s="1">
        <v>0</v>
      </c>
      <c r="F307" s="1">
        <v>0</v>
      </c>
      <c r="G307" s="2">
        <f t="shared" si="8"/>
        <v>767.69280000000003</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836</v>
      </c>
      <c r="D308" s="1">
        <f>'PR-RAS'!E313</f>
        <v>836.4</v>
      </c>
      <c r="E308" s="1">
        <v>0</v>
      </c>
      <c r="F308" s="1">
        <v>0</v>
      </c>
      <c r="G308" s="2">
        <f t="shared" si="8"/>
        <v>770.2016000000001</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32217</v>
      </c>
      <c r="D345" s="1">
        <f>'PR-RAS'!E350</f>
        <v>212160.58</v>
      </c>
      <c r="E345" s="1">
        <v>0</v>
      </c>
      <c r="F345" s="1">
        <v>0</v>
      </c>
      <c r="G345" s="2">
        <f t="shared" si="8"/>
        <v>157049.12703999999</v>
      </c>
      <c r="H345" s="2">
        <f t="shared" si="9"/>
        <v>0.42000000001280569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32217</v>
      </c>
      <c r="D358" s="1">
        <f>'PR-RAS'!E363</f>
        <v>212160.58</v>
      </c>
      <c r="E358" s="1">
        <v>0</v>
      </c>
      <c r="F358" s="1">
        <v>0</v>
      </c>
      <c r="G358" s="2">
        <f t="shared" si="8"/>
        <v>162984.12311999997</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20638</v>
      </c>
      <c r="D364" s="1">
        <f>'PR-RAS'!E369</f>
        <v>201801.5</v>
      </c>
      <c r="E364" s="1">
        <v>0</v>
      </c>
      <c r="F364" s="1">
        <v>0</v>
      </c>
      <c r="G364" s="2">
        <f t="shared" si="8"/>
        <v>153999.48300000001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19939</v>
      </c>
      <c r="D365" s="1">
        <f>'PR-RAS'!E370</f>
        <v>197424.65</v>
      </c>
      <c r="E365" s="1">
        <v>0</v>
      </c>
      <c r="F365" s="1">
        <v>0</v>
      </c>
      <c r="G365" s="2">
        <f t="shared" si="8"/>
        <v>150982.9412</v>
      </c>
      <c r="H365" s="2">
        <f t="shared" si="9"/>
        <v>0.35000000000582077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4376.8500000000004</v>
      </c>
      <c r="E370" s="1">
        <v>0</v>
      </c>
      <c r="F370" s="1">
        <v>0</v>
      </c>
      <c r="G370" s="2">
        <f t="shared" si="8"/>
        <v>3230.1153000000004</v>
      </c>
      <c r="H370" s="2">
        <f t="shared" si="9"/>
        <v>0.1499999999996362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699</v>
      </c>
      <c r="D371" s="1">
        <f>'PR-RAS'!E376</f>
        <v>0</v>
      </c>
      <c r="E371" s="1">
        <v>0</v>
      </c>
      <c r="F371" s="1">
        <v>0</v>
      </c>
      <c r="G371" s="2">
        <f t="shared" si="8"/>
        <v>258.63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11014</v>
      </c>
      <c r="D378" s="1">
        <f>'PR-RAS'!E383</f>
        <v>10359.08</v>
      </c>
      <c r="E378" s="1">
        <v>0</v>
      </c>
      <c r="F378" s="1">
        <v>0</v>
      </c>
      <c r="G378" s="2">
        <f t="shared" si="8"/>
        <v>11963.02432</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11014</v>
      </c>
      <c r="D379" s="1">
        <f>'PR-RAS'!E384</f>
        <v>10359.08</v>
      </c>
      <c r="E379" s="1">
        <v>0</v>
      </c>
      <c r="F379" s="1">
        <v>0</v>
      </c>
      <c r="G379" s="2">
        <f t="shared" si="8"/>
        <v>11994.75648</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565</v>
      </c>
      <c r="D386" s="1">
        <f>'PR-RAS'!E391</f>
        <v>0</v>
      </c>
      <c r="E386" s="1">
        <v>0</v>
      </c>
      <c r="F386" s="1">
        <v>0</v>
      </c>
      <c r="G386" s="2">
        <f t="shared" si="8"/>
        <v>217.52500000000001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565</v>
      </c>
      <c r="D390" s="1">
        <f>'PR-RAS'!E395</f>
        <v>0</v>
      </c>
      <c r="E390" s="1">
        <v>0</v>
      </c>
      <c r="F390" s="1">
        <v>0</v>
      </c>
      <c r="G390" s="2">
        <f t="shared" si="8"/>
        <v>219.785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31381</v>
      </c>
      <c r="D403" s="1">
        <f>'PR-RAS'!E408</f>
        <v>211324.18</v>
      </c>
      <c r="E403" s="1">
        <v>0</v>
      </c>
      <c r="F403" s="1">
        <v>0</v>
      </c>
      <c r="G403" s="2">
        <f t="shared" si="8"/>
        <v>182519.80272000001</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20567</v>
      </c>
      <c r="D405" s="1">
        <f>'PR-RAS'!E410</f>
        <v>146394.22</v>
      </c>
      <c r="E405" s="1">
        <v>0</v>
      </c>
      <c r="F405" s="1">
        <v>0</v>
      </c>
      <c r="G405" s="2">
        <f t="shared" si="8"/>
        <v>126595.59776</v>
      </c>
      <c r="H405" s="2">
        <f t="shared" si="9"/>
        <v>0.22000000000116415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4772</v>
      </c>
      <c r="D406" s="1">
        <f>'PR-RAS'!E411</f>
        <v>2382.6999999999998</v>
      </c>
      <c r="E406" s="1">
        <v>0</v>
      </c>
      <c r="F406" s="1">
        <v>0</v>
      </c>
      <c r="G406" s="2">
        <f t="shared" si="8"/>
        <v>3862.6469999999999</v>
      </c>
      <c r="H406" s="2">
        <f t="shared" si="9"/>
        <v>0.3000000000001819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9264455</v>
      </c>
      <c r="D407" s="1">
        <f>'PR-RAS'!E412</f>
        <v>9886528.3200000003</v>
      </c>
      <c r="E407" s="1">
        <v>0</v>
      </c>
      <c r="F407" s="1">
        <v>0</v>
      </c>
      <c r="G407" s="2">
        <f t="shared" si="8"/>
        <v>11789229.72584</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9338407</v>
      </c>
      <c r="D408" s="1">
        <f>'PR-RAS'!E413</f>
        <v>9954384.9900000002</v>
      </c>
      <c r="E408" s="1">
        <v>0</v>
      </c>
      <c r="F408" s="1">
        <v>0</v>
      </c>
      <c r="G408" s="2">
        <f t="shared" si="8"/>
        <v>11903601.030859999</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73952</v>
      </c>
      <c r="D410" s="1">
        <f>'PR-RAS'!E415</f>
        <v>67856.669999999925</v>
      </c>
      <c r="E410" s="1">
        <v>0</v>
      </c>
      <c r="F410" s="1">
        <v>0</v>
      </c>
      <c r="G410" s="2">
        <f t="shared" si="8"/>
        <v>85753.124059999929</v>
      </c>
      <c r="H410" s="2">
        <f t="shared" si="9"/>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88722</v>
      </c>
      <c r="D412" s="1">
        <f>'PR-RAS'!E417</f>
        <v>162673.82</v>
      </c>
      <c r="E412" s="1">
        <v>0</v>
      </c>
      <c r="F412" s="1">
        <v>0</v>
      </c>
      <c r="G412" s="2">
        <f t="shared" si="8"/>
        <v>170182.62203999999</v>
      </c>
      <c r="H412" s="2">
        <f t="shared" si="9"/>
        <v>0.17999999999301508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11781</v>
      </c>
      <c r="D413" s="1">
        <f>'PR-RAS'!E418</f>
        <v>9412.9599999999991</v>
      </c>
      <c r="E413" s="1">
        <v>0</v>
      </c>
      <c r="F413" s="1">
        <v>0</v>
      </c>
      <c r="G413" s="2">
        <f t="shared" si="8"/>
        <v>12610.051039999998</v>
      </c>
      <c r="H413" s="2">
        <f t="shared" si="9"/>
        <v>4.0000000000873115E-2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9264455</v>
      </c>
      <c r="D633" s="1">
        <f>'PR-RAS'!E639</f>
        <v>9886528.3200000003</v>
      </c>
      <c r="E633" s="1">
        <v>0</v>
      </c>
      <c r="F633" s="1">
        <v>0</v>
      </c>
      <c r="G633" s="2">
        <f t="shared" si="10"/>
        <v>18351707.356480002</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9338407</v>
      </c>
      <c r="D634" s="1">
        <f>'PR-RAS'!E640</f>
        <v>9954384.9900000002</v>
      </c>
      <c r="E634" s="1">
        <v>0</v>
      </c>
      <c r="F634" s="1">
        <v>0</v>
      </c>
      <c r="G634" s="2">
        <f t="shared" si="10"/>
        <v>18513463.028340001</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73952</v>
      </c>
      <c r="D636" s="1">
        <f>'PR-RAS'!E642</f>
        <v>67856.669999999925</v>
      </c>
      <c r="E636" s="1">
        <v>0</v>
      </c>
      <c r="F636" s="1">
        <v>0</v>
      </c>
      <c r="G636" s="2">
        <f t="shared" si="10"/>
        <v>133137.49089999992</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88722</v>
      </c>
      <c r="D638" s="1">
        <f>'PR-RAS'!E644</f>
        <v>162673.82</v>
      </c>
      <c r="E638" s="1">
        <v>0</v>
      </c>
      <c r="F638" s="1">
        <v>0</v>
      </c>
      <c r="G638" s="2">
        <f t="shared" si="10"/>
        <v>263762.36068000004</v>
      </c>
      <c r="H638" s="2">
        <f t="shared" si="11"/>
        <v>0.17999999999301508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162674</v>
      </c>
      <c r="D640" s="1">
        <f>'PR-RAS'!E646</f>
        <v>230530.48999999993</v>
      </c>
      <c r="E640" s="1">
        <v>0</v>
      </c>
      <c r="F640" s="1">
        <v>0</v>
      </c>
      <c r="G640" s="2">
        <f t="shared" si="10"/>
        <v>398566.65221999993</v>
      </c>
      <c r="H640" s="2">
        <f t="shared" si="11"/>
        <v>0.48999999993247911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655966</v>
      </c>
      <c r="D641" s="1">
        <f>'PR-RAS'!E647</f>
        <v>710222.27</v>
      </c>
      <c r="E641" s="1">
        <v>0</v>
      </c>
      <c r="F641" s="1">
        <v>0</v>
      </c>
      <c r="G641" s="2">
        <f t="shared" si="10"/>
        <v>1328902.7456</v>
      </c>
      <c r="H641" s="2">
        <f t="shared" si="11"/>
        <v>0.27000000001862645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180196</v>
      </c>
      <c r="D642" s="1">
        <f>'PR-RAS'!E649</f>
        <v>207556.24</v>
      </c>
      <c r="E642" s="1">
        <v>0</v>
      </c>
      <c r="F642" s="1">
        <v>0</v>
      </c>
      <c r="G642" s="2">
        <f t="shared" si="10"/>
        <v>381592.73567999998</v>
      </c>
      <c r="H642" s="2">
        <f t="shared" si="11"/>
        <v>0.23999999999068677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1769191</v>
      </c>
      <c r="D643" s="1">
        <f>'PR-RAS'!E650</f>
        <v>2014996.01</v>
      </c>
      <c r="E643" s="1">
        <v>0</v>
      </c>
      <c r="F643" s="1">
        <v>0</v>
      </c>
      <c r="G643" s="2">
        <f t="shared" si="10"/>
        <v>3723075.49884</v>
      </c>
      <c r="H643" s="2">
        <f t="shared" si="11"/>
        <v>1.0000000009313226E-2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1741831</v>
      </c>
      <c r="D644" s="1">
        <f>'PR-RAS'!E651</f>
        <v>1953419.57</v>
      </c>
      <c r="E644" s="1">
        <v>0</v>
      </c>
      <c r="F644" s="1">
        <v>0</v>
      </c>
      <c r="G644" s="2">
        <f t="shared" si="10"/>
        <v>3632094.9000200005</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207556</v>
      </c>
      <c r="D645" s="1">
        <f>'PR-RAS'!E652</f>
        <v>269132.67999999993</v>
      </c>
      <c r="E645" s="1">
        <v>0</v>
      </c>
      <c r="F645" s="1">
        <v>0</v>
      </c>
      <c r="G645" s="2">
        <f t="shared" si="10"/>
        <v>480308.95583999995</v>
      </c>
      <c r="H645" s="2">
        <f t="shared" si="1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59</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102730</v>
      </c>
      <c r="D662" s="1">
        <f>'PR-RAS'!E669</f>
        <v>0</v>
      </c>
      <c r="E662" s="1">
        <v>0</v>
      </c>
      <c r="F662" s="1">
        <v>0</v>
      </c>
      <c r="G662" s="2">
        <f t="shared" si="10"/>
        <v>67904.53</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7773705</v>
      </c>
      <c r="D668" s="1">
        <f>'PR-RAS'!E675</f>
        <v>8249287.9699999997</v>
      </c>
      <c r="E668" s="1">
        <v>0</v>
      </c>
      <c r="F668" s="1">
        <v>0</v>
      </c>
      <c r="G668" s="2">
        <f t="shared" si="10"/>
        <v>16189611.386979999</v>
      </c>
      <c r="H668" s="2">
        <f t="shared" si="11"/>
        <v>3.0000000260770321E-2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5000</v>
      </c>
      <c r="D670" s="1">
        <f>'PR-RAS'!E677</f>
        <v>36417.25</v>
      </c>
      <c r="E670" s="1">
        <v>0</v>
      </c>
      <c r="F670" s="1">
        <v>0</v>
      </c>
      <c r="G670" s="2">
        <f t="shared" si="10"/>
        <v>52071.280500000001</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17084.68</v>
      </c>
      <c r="E687" s="1">
        <v>0</v>
      </c>
      <c r="F687" s="1">
        <v>0</v>
      </c>
      <c r="G687" s="2">
        <f t="shared" si="10"/>
        <v>23440.180960000002</v>
      </c>
      <c r="H687" s="2">
        <f t="shared" si="11"/>
        <v>0.31999999999970896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37244</v>
      </c>
      <c r="D705" s="1">
        <f>'PR-RAS'!E712</f>
        <v>687</v>
      </c>
      <c r="E705" s="1">
        <v>0</v>
      </c>
      <c r="F705" s="1">
        <v>0</v>
      </c>
      <c r="G705" s="2">
        <f t="shared" si="10"/>
        <v>27187.072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14536</v>
      </c>
      <c r="D709" s="1">
        <f>'PR-RAS'!E716</f>
        <v>45537.09</v>
      </c>
      <c r="E709" s="1">
        <v>0</v>
      </c>
      <c r="F709" s="1">
        <v>0</v>
      </c>
      <c r="G709" s="2">
        <f t="shared" si="10"/>
        <v>74772.007439999987</v>
      </c>
      <c r="H709" s="2">
        <f t="shared" si="11"/>
        <v>8.999999999650754E-2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7065</v>
      </c>
      <c r="D710" s="1">
        <f>'PR-RAS'!E717</f>
        <v>14265.3</v>
      </c>
      <c r="E710" s="1">
        <v>0</v>
      </c>
      <c r="F710" s="1">
        <v>0</v>
      </c>
      <c r="G710" s="2">
        <f t="shared" si="10"/>
        <v>25237.280399999996</v>
      </c>
      <c r="H710" s="2">
        <f t="shared" si="11"/>
        <v>0.2999999999992724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162384</v>
      </c>
      <c r="D711" s="1">
        <f>'PR-RAS'!E718</f>
        <v>184772.74</v>
      </c>
      <c r="E711" s="1">
        <v>0</v>
      </c>
      <c r="F711" s="1">
        <v>0</v>
      </c>
      <c r="G711" s="2">
        <f t="shared" si="10"/>
        <v>377669.93079999997</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10000</v>
      </c>
      <c r="E713" s="1">
        <v>0</v>
      </c>
      <c r="F713" s="1">
        <v>0</v>
      </c>
      <c r="G713" s="2">
        <f t="shared" si="10"/>
        <v>21360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4064</v>
      </c>
      <c r="D715" s="1">
        <f>'PR-RAS'!E722</f>
        <v>5918.34</v>
      </c>
      <c r="E715" s="1">
        <v>0</v>
      </c>
      <c r="F715" s="1">
        <v>0</v>
      </c>
      <c r="G715" s="2">
        <f t="shared" si="10"/>
        <v>11353.085520000001</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15000</v>
      </c>
      <c r="D716" s="1">
        <f>'PR-RAS'!E723</f>
        <v>8500</v>
      </c>
      <c r="E716" s="1">
        <v>0</v>
      </c>
      <c r="F716" s="1">
        <v>0</v>
      </c>
      <c r="G716" s="2">
        <f t="shared" si="10"/>
        <v>22880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12297</v>
      </c>
      <c r="D718" s="1">
        <f>'PR-RAS'!E725</f>
        <v>42093.51</v>
      </c>
      <c r="E718" s="1">
        <v>0</v>
      </c>
      <c r="F718" s="1">
        <v>0</v>
      </c>
      <c r="G718" s="2">
        <f t="shared" si="10"/>
        <v>69179.04234</v>
      </c>
      <c r="H718" s="2">
        <f t="shared" si="11"/>
        <v>0.48999999999796273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2000</v>
      </c>
      <c r="D816" s="1">
        <f>'PR-RAS'!E823</f>
        <v>0</v>
      </c>
      <c r="E816" s="1">
        <v>0</v>
      </c>
      <c r="F816" s="1">
        <v>0</v>
      </c>
      <c r="G816" s="2">
        <f t="shared" si="18"/>
        <v>1630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20656879</v>
      </c>
      <c r="D984" s="6">
        <f>BILANCA!E6</f>
        <v>20687901.780000001</v>
      </c>
      <c r="E984" s="6">
        <v>0</v>
      </c>
      <c r="F984" s="6">
        <v>0</v>
      </c>
      <c r="G984" s="7">
        <f t="shared" ref="G984:G1241" si="22">B984/1000*C984+B984/500*D984</f>
        <v>62032.682560000001</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19709512</v>
      </c>
      <c r="D985" s="1">
        <f>BILANCA!E7</f>
        <v>19636394.27</v>
      </c>
      <c r="E985" s="1">
        <v>0</v>
      </c>
      <c r="F985" s="1">
        <v>0</v>
      </c>
      <c r="G985" s="2">
        <f t="shared" si="22"/>
        <v>117964.60107999999</v>
      </c>
      <c r="H985" s="2">
        <f t="shared" si="19"/>
        <v>0.26999999955296516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3582835</v>
      </c>
      <c r="D986" s="1">
        <f>BILANCA!E8</f>
        <v>3582834.64</v>
      </c>
      <c r="E986" s="1">
        <v>0</v>
      </c>
      <c r="F986" s="1">
        <v>0</v>
      </c>
      <c r="G986" s="2">
        <f t="shared" si="22"/>
        <v>32245.512840000003</v>
      </c>
      <c r="H986" s="2">
        <f t="shared" si="19"/>
        <v>0.35999999986961484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3582835</v>
      </c>
      <c r="D987" s="1">
        <f>BILANCA!E9</f>
        <v>3582834.64</v>
      </c>
      <c r="E987" s="1">
        <v>0</v>
      </c>
      <c r="F987" s="1">
        <v>0</v>
      </c>
      <c r="G987" s="2">
        <f t="shared" si="22"/>
        <v>42994.017120000004</v>
      </c>
      <c r="H987" s="2">
        <f t="shared" si="19"/>
        <v>0.35999999986961484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16126677</v>
      </c>
      <c r="D990" s="1">
        <f>BILANCA!E12</f>
        <v>16053559.629999999</v>
      </c>
      <c r="E990" s="1">
        <v>0</v>
      </c>
      <c r="F990" s="1">
        <v>0</v>
      </c>
      <c r="G990" s="2">
        <f t="shared" si="22"/>
        <v>337636.57381999999</v>
      </c>
      <c r="H990" s="2">
        <f t="shared" si="19"/>
        <v>0.37000000104308128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15531611</v>
      </c>
      <c r="D991" s="1">
        <f>BILANCA!E13</f>
        <v>15120708.68</v>
      </c>
      <c r="E991" s="1">
        <v>0</v>
      </c>
      <c r="F991" s="1">
        <v>0</v>
      </c>
      <c r="G991" s="2">
        <f t="shared" si="22"/>
        <v>366184.22687999997</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32872137</v>
      </c>
      <c r="D993" s="1">
        <f>BILANCA!E15</f>
        <v>32872136.530000001</v>
      </c>
      <c r="E993" s="1">
        <v>0</v>
      </c>
      <c r="F993" s="1">
        <v>0</v>
      </c>
      <c r="G993" s="2">
        <f t="shared" si="22"/>
        <v>986164.10060000001</v>
      </c>
      <c r="H993" s="2">
        <f t="shared" si="19"/>
        <v>0.4699999988079071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17340526</v>
      </c>
      <c r="D996" s="1">
        <f>BILANCA!E18</f>
        <v>17751427.850000001</v>
      </c>
      <c r="E996" s="1">
        <v>0</v>
      </c>
      <c r="F996" s="1">
        <v>0</v>
      </c>
      <c r="G996" s="2">
        <f t="shared" si="22"/>
        <v>686963.9621</v>
      </c>
      <c r="H996" s="2">
        <f t="shared" si="19"/>
        <v>0.14999999850988388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162776</v>
      </c>
      <c r="D997" s="1">
        <f>BILANCA!E19</f>
        <v>317996.90999999968</v>
      </c>
      <c r="E997" s="1">
        <v>0</v>
      </c>
      <c r="F997" s="1">
        <v>0</v>
      </c>
      <c r="G997" s="2">
        <f t="shared" si="22"/>
        <v>11182.777479999992</v>
      </c>
      <c r="H997" s="2">
        <f t="shared" si="19"/>
        <v>9.0000000316649675E-2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1265699</v>
      </c>
      <c r="D998" s="1">
        <f>BILANCA!E20</f>
        <v>1450871.86</v>
      </c>
      <c r="E998" s="1">
        <v>0</v>
      </c>
      <c r="F998" s="1">
        <v>0</v>
      </c>
      <c r="G998" s="2">
        <f t="shared" si="22"/>
        <v>62511.640800000001</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1840940</v>
      </c>
      <c r="D1004" s="1">
        <f>BILANCA!E26</f>
        <v>1840940.27</v>
      </c>
      <c r="E1004" s="1">
        <v>0</v>
      </c>
      <c r="F1004" s="1">
        <v>0</v>
      </c>
      <c r="G1004" s="2">
        <f t="shared" si="22"/>
        <v>115979.23134000001</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2943863</v>
      </c>
      <c r="D1006" s="1">
        <f>BILANCA!E28</f>
        <v>2973815.22</v>
      </c>
      <c r="E1006" s="1">
        <v>0</v>
      </c>
      <c r="F1006" s="1">
        <v>0</v>
      </c>
      <c r="G1006" s="2">
        <f t="shared" si="22"/>
        <v>204504.34912000003</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432290</v>
      </c>
      <c r="D1013" s="1">
        <f>BILANCA!E35</f>
        <v>614854.04</v>
      </c>
      <c r="E1013" s="1">
        <v>0</v>
      </c>
      <c r="F1013" s="1">
        <v>0</v>
      </c>
      <c r="G1013" s="2">
        <f t="shared" si="22"/>
        <v>49859.9424</v>
      </c>
      <c r="H1013" s="2">
        <f t="shared" si="19"/>
        <v>4.0000000037252903E-2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432290</v>
      </c>
      <c r="D1014" s="1">
        <f>BILANCA!E36</f>
        <v>614854.04</v>
      </c>
      <c r="E1014" s="1">
        <v>0</v>
      </c>
      <c r="F1014" s="1">
        <v>0</v>
      </c>
      <c r="G1014" s="2">
        <f t="shared" si="22"/>
        <v>51521.940479999997</v>
      </c>
      <c r="H1014" s="2">
        <f t="shared" si="19"/>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183190</v>
      </c>
      <c r="D1032" s="1">
        <f>BILANCA!E54</f>
        <v>184407.5</v>
      </c>
      <c r="E1032" s="1">
        <v>0</v>
      </c>
      <c r="F1032" s="1">
        <v>0</v>
      </c>
      <c r="G1032" s="2">
        <f t="shared" si="22"/>
        <v>27048.245000000003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183190</v>
      </c>
      <c r="D1033" s="1">
        <f>BILANCA!E55</f>
        <v>184407.5</v>
      </c>
      <c r="E1033" s="1">
        <v>0</v>
      </c>
      <c r="F1033" s="1">
        <v>0</v>
      </c>
      <c r="G1033" s="2">
        <f t="shared" si="22"/>
        <v>27600.25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947367</v>
      </c>
      <c r="D1046" s="1">
        <f>BILANCA!E68</f>
        <v>1051507.51</v>
      </c>
      <c r="E1046" s="1">
        <v>0</v>
      </c>
      <c r="F1046" s="1">
        <v>0</v>
      </c>
      <c r="G1046" s="2">
        <f t="shared" si="22"/>
        <v>192174.06725999998</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207556</v>
      </c>
      <c r="D1047" s="1">
        <f>BILANCA!E69</f>
        <v>269132.68</v>
      </c>
      <c r="E1047" s="1">
        <v>0</v>
      </c>
      <c r="F1047" s="1">
        <v>0</v>
      </c>
      <c r="G1047" s="2">
        <f t="shared" si="22"/>
        <v>47732.567040000002</v>
      </c>
      <c r="H1047" s="2">
        <f t="shared" si="19"/>
        <v>0.32000000000698492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206634</v>
      </c>
      <c r="D1048" s="1">
        <f>BILANCA!E70</f>
        <v>269132.68</v>
      </c>
      <c r="E1048" s="1">
        <v>0</v>
      </c>
      <c r="F1048" s="1">
        <v>0</v>
      </c>
      <c r="G1048" s="2">
        <f t="shared" si="22"/>
        <v>48418.458399999996</v>
      </c>
      <c r="H1048" s="2">
        <f t="shared" si="19"/>
        <v>0.32000000000698492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206634</v>
      </c>
      <c r="D1050" s="1">
        <f>BILANCA!E72</f>
        <v>269132.68</v>
      </c>
      <c r="E1050" s="1">
        <v>0</v>
      </c>
      <c r="F1050" s="1">
        <v>0</v>
      </c>
      <c r="G1050" s="2">
        <f t="shared" si="22"/>
        <v>49908.257120000002</v>
      </c>
      <c r="H1050" s="2">
        <f t="shared" si="19"/>
        <v>0.32000000000698492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922</v>
      </c>
      <c r="D1054" s="1">
        <f>BILANCA!E76</f>
        <v>0</v>
      </c>
      <c r="E1054" s="1">
        <v>0</v>
      </c>
      <c r="F1054" s="1">
        <v>0</v>
      </c>
      <c r="G1054" s="2">
        <f t="shared" si="22"/>
        <v>65.461999999999989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72064</v>
      </c>
      <c r="D1056" s="1">
        <f>BILANCA!E78</f>
        <v>62739.6</v>
      </c>
      <c r="E1056" s="1">
        <v>0</v>
      </c>
      <c r="F1056" s="1">
        <v>0</v>
      </c>
      <c r="G1056" s="2">
        <f t="shared" si="22"/>
        <v>14420.653599999998</v>
      </c>
      <c r="H1056" s="2">
        <f t="shared" si="19"/>
        <v>0.40000000000145519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72064</v>
      </c>
      <c r="D1064" s="1">
        <f>BILANCA!E86</f>
        <v>62739.6</v>
      </c>
      <c r="E1064" s="1">
        <v>0</v>
      </c>
      <c r="F1064" s="1">
        <v>0</v>
      </c>
      <c r="G1064" s="2">
        <f t="shared" si="22"/>
        <v>16000.999200000002</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7009</v>
      </c>
      <c r="D1124" s="1">
        <f>BILANCA!E146</f>
        <v>7030.26</v>
      </c>
      <c r="E1124" s="1">
        <v>0</v>
      </c>
      <c r="F1124" s="1">
        <v>0</v>
      </c>
      <c r="G1124" s="2">
        <f t="shared" si="22"/>
        <v>2970.8023199999998</v>
      </c>
      <c r="H1124" s="2">
        <f t="shared" si="23"/>
        <v>0.26000000000021828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7009</v>
      </c>
      <c r="D1138" s="1">
        <f>BILANCA!E160</f>
        <v>7030.26</v>
      </c>
      <c r="E1138" s="1">
        <v>0</v>
      </c>
      <c r="F1138" s="1">
        <v>0</v>
      </c>
      <c r="G1138" s="2">
        <f t="shared" si="22"/>
        <v>3265.7755999999999</v>
      </c>
      <c r="H1138" s="2">
        <f t="shared" si="23"/>
        <v>0.26000000000021828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4772</v>
      </c>
      <c r="D1142" s="1">
        <f>BILANCA!E164</f>
        <v>2382.6999999999998</v>
      </c>
      <c r="E1142" s="1">
        <v>0</v>
      </c>
      <c r="F1142" s="1">
        <v>0</v>
      </c>
      <c r="G1142" s="2">
        <f t="shared" si="22"/>
        <v>1516.4466</v>
      </c>
      <c r="H1142" s="2">
        <f t="shared" si="23"/>
        <v>0.3000000000001819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4772</v>
      </c>
      <c r="D1144" s="1">
        <f>BILANCA!E166</f>
        <v>2382.6999999999998</v>
      </c>
      <c r="E1144" s="1">
        <v>0</v>
      </c>
      <c r="F1144" s="1">
        <v>0</v>
      </c>
      <c r="G1144" s="2">
        <f t="shared" si="22"/>
        <v>1535.5214000000001</v>
      </c>
      <c r="H1144" s="2">
        <f t="shared" si="23"/>
        <v>0.3000000000001819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655966</v>
      </c>
      <c r="D1148" s="1">
        <f>BILANCA!E170</f>
        <v>710222.27</v>
      </c>
      <c r="E1148" s="1">
        <v>0</v>
      </c>
      <c r="F1148" s="1">
        <v>0</v>
      </c>
      <c r="G1148" s="2">
        <f t="shared" si="22"/>
        <v>342607.73910000001</v>
      </c>
      <c r="H1148" s="2">
        <f t="shared" si="23"/>
        <v>0.27000000001862645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655966</v>
      </c>
      <c r="D1151" s="1">
        <f>BILANCA!E173</f>
        <v>710222.27</v>
      </c>
      <c r="E1151" s="1">
        <v>0</v>
      </c>
      <c r="F1151" s="1">
        <v>0</v>
      </c>
      <c r="G1151" s="2">
        <f t="shared" si="22"/>
        <v>348836.97071999998</v>
      </c>
      <c r="H1151" s="2">
        <f t="shared" si="23"/>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20656879</v>
      </c>
      <c r="D1152" s="1">
        <f>BILANCA!E175</f>
        <v>20687901.780000001</v>
      </c>
      <c r="E1152" s="1">
        <v>0</v>
      </c>
      <c r="F1152" s="1">
        <v>0</v>
      </c>
      <c r="G1152" s="2">
        <f t="shared" si="22"/>
        <v>10483523.352640001</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1098260</v>
      </c>
      <c r="D1153" s="1">
        <f>BILANCA!E176</f>
        <v>1272625.04</v>
      </c>
      <c r="E1153" s="1">
        <v>0</v>
      </c>
      <c r="F1153" s="1">
        <v>0</v>
      </c>
      <c r="G1153" s="2">
        <f t="shared" si="22"/>
        <v>619396.71360000013</v>
      </c>
      <c r="H1153" s="2">
        <f t="shared" si="23"/>
        <v>4.0000000037252903E-2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1098260</v>
      </c>
      <c r="D1154" s="1">
        <f>BILANCA!E177</f>
        <v>1108773.47</v>
      </c>
      <c r="E1154" s="1">
        <v>0</v>
      </c>
      <c r="F1154" s="1">
        <v>0</v>
      </c>
      <c r="G1154" s="2">
        <f t="shared" si="22"/>
        <v>567002.98674000008</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654266</v>
      </c>
      <c r="D1155" s="1">
        <f>BILANCA!E178</f>
        <v>705257.75</v>
      </c>
      <c r="E1155" s="1">
        <v>0</v>
      </c>
      <c r="F1155" s="1">
        <v>0</v>
      </c>
      <c r="G1155" s="2">
        <f t="shared" si="22"/>
        <v>355142.41799999995</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359015</v>
      </c>
      <c r="D1156" s="1">
        <f>BILANCA!E179</f>
        <v>337397.03</v>
      </c>
      <c r="E1156" s="1">
        <v>0</v>
      </c>
      <c r="F1156" s="1">
        <v>0</v>
      </c>
      <c r="G1156" s="2">
        <f t="shared" si="22"/>
        <v>178848.96737999999</v>
      </c>
      <c r="H1156" s="2">
        <f t="shared" si="23"/>
        <v>3.0000000027939677E-2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604</v>
      </c>
      <c r="D1157" s="1">
        <f>BILANCA!E180</f>
        <v>3335.55</v>
      </c>
      <c r="E1157" s="1">
        <v>0</v>
      </c>
      <c r="F1157" s="1">
        <v>0</v>
      </c>
      <c r="G1157" s="2">
        <f t="shared" si="22"/>
        <v>1265.8674000000001</v>
      </c>
      <c r="H1157" s="2">
        <f t="shared" si="23"/>
        <v>0.4499999999998181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604</v>
      </c>
      <c r="D1160" s="1">
        <f>BILANCA!E183</f>
        <v>3335.55</v>
      </c>
      <c r="E1160" s="1">
        <v>0</v>
      </c>
      <c r="F1160" s="1">
        <v>0</v>
      </c>
      <c r="G1160" s="2">
        <f t="shared" si="22"/>
        <v>1287.6926999999998</v>
      </c>
      <c r="H1160" s="2">
        <f t="shared" si="23"/>
        <v>0.4499999999998181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84375</v>
      </c>
      <c r="D1165" s="1">
        <f>BILANCA!E188</f>
        <v>62783.14</v>
      </c>
      <c r="E1165" s="1">
        <v>0</v>
      </c>
      <c r="F1165" s="1">
        <v>0</v>
      </c>
      <c r="G1165" s="2">
        <f t="shared" si="22"/>
        <v>38209.312959999996</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162739.57</v>
      </c>
      <c r="E1166" s="1">
        <v>0</v>
      </c>
      <c r="F1166" s="1">
        <v>0</v>
      </c>
      <c r="G1166" s="2">
        <f t="shared" si="22"/>
        <v>59562.68262</v>
      </c>
      <c r="H1166" s="2">
        <f t="shared" si="23"/>
        <v>0.42999999999301508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1112</v>
      </c>
      <c r="E1211" s="1">
        <v>0</v>
      </c>
      <c r="F1211" s="1">
        <v>0</v>
      </c>
      <c r="G1211" s="2">
        <f t="shared" si="22"/>
        <v>507.072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1112</v>
      </c>
      <c r="E1213" s="1">
        <v>0</v>
      </c>
      <c r="F1213" s="1">
        <v>0</v>
      </c>
      <c r="G1213" s="2">
        <f t="shared" si="22"/>
        <v>511.52000000000004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19558619</v>
      </c>
      <c r="D1214" s="1">
        <f>BILANCA!E237</f>
        <v>19415276.740000002</v>
      </c>
      <c r="E1214" s="1">
        <v>0</v>
      </c>
      <c r="F1214" s="1">
        <v>0</v>
      </c>
      <c r="G1214" s="2">
        <f t="shared" si="22"/>
        <v>13487898.842880001</v>
      </c>
      <c r="H1214" s="2">
        <f t="shared" si="23"/>
        <v>0.25999999791383743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19709512</v>
      </c>
      <c r="D1215" s="1">
        <f>BILANCA!E238</f>
        <v>19636394.27</v>
      </c>
      <c r="E1215" s="1">
        <v>0</v>
      </c>
      <c r="F1215" s="1">
        <v>0</v>
      </c>
      <c r="G1215" s="2">
        <f t="shared" si="22"/>
        <v>13683893.72528</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19709512</v>
      </c>
      <c r="D1216" s="1">
        <f>BILANCA!E239</f>
        <v>19636394.27</v>
      </c>
      <c r="E1216" s="1">
        <v>0</v>
      </c>
      <c r="F1216" s="1">
        <v>0</v>
      </c>
      <c r="G1216" s="2">
        <f t="shared" si="22"/>
        <v>13742876.02582</v>
      </c>
      <c r="H1216" s="2">
        <f t="shared" si="23"/>
        <v>0.26999999955296516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19709512</v>
      </c>
      <c r="D1217" s="1">
        <f>BILANCA!E240</f>
        <v>19636394.27</v>
      </c>
      <c r="E1217" s="1">
        <v>0</v>
      </c>
      <c r="F1217" s="1">
        <v>0</v>
      </c>
      <c r="G1217" s="2">
        <f t="shared" si="22"/>
        <v>13801858.32636</v>
      </c>
      <c r="H1217" s="2">
        <f t="shared" si="23"/>
        <v>0.26999999955296516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-162674</v>
      </c>
      <c r="D1222" s="1">
        <f>BILANCA!E245</f>
        <v>-230530.49</v>
      </c>
      <c r="E1222" s="1">
        <v>0</v>
      </c>
      <c r="F1222" s="1">
        <v>0</v>
      </c>
      <c r="G1222" s="2">
        <f t="shared" si="22"/>
        <v>-149072.66021999999</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162674</v>
      </c>
      <c r="D1227" s="1">
        <f>BILANCA!E250</f>
        <v>230530.49</v>
      </c>
      <c r="E1227" s="1">
        <v>0</v>
      </c>
      <c r="F1227" s="1">
        <v>0</v>
      </c>
      <c r="G1227" s="2">
        <f t="shared" si="22"/>
        <v>152191.33512</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146394</v>
      </c>
      <c r="D1228" s="1">
        <f>BILANCA!E251</f>
        <v>13285.19</v>
      </c>
      <c r="E1228" s="1">
        <v>0</v>
      </c>
      <c r="F1228" s="1">
        <v>0</v>
      </c>
      <c r="G1228" s="2">
        <f t="shared" si="22"/>
        <v>42376.273099999999</v>
      </c>
      <c r="H1228" s="2">
        <f t="shared" si="23"/>
        <v>0.19000000000050932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16280</v>
      </c>
      <c r="D1229" s="1">
        <f>BILANCA!E252</f>
        <v>217245.3</v>
      </c>
      <c r="E1229" s="1">
        <v>0</v>
      </c>
      <c r="F1229" s="1">
        <v>0</v>
      </c>
      <c r="G1229" s="2">
        <f t="shared" si="22"/>
        <v>110889.56759999999</v>
      </c>
      <c r="H1229" s="2">
        <f t="shared" si="23"/>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7009</v>
      </c>
      <c r="D1232" s="1">
        <f>BILANCA!E255</f>
        <v>7030.26</v>
      </c>
      <c r="E1232" s="1">
        <v>0</v>
      </c>
      <c r="F1232" s="1">
        <v>0</v>
      </c>
      <c r="G1232" s="2">
        <f t="shared" si="22"/>
        <v>5246.3104800000001</v>
      </c>
      <c r="H1232" s="2">
        <f t="shared" si="23"/>
        <v>0.26000000000021828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4772</v>
      </c>
      <c r="D1233" s="1">
        <f>BILANCA!E256</f>
        <v>2382.6999999999998</v>
      </c>
      <c r="E1233" s="1">
        <v>0</v>
      </c>
      <c r="F1233" s="1">
        <v>0</v>
      </c>
      <c r="G1233" s="2">
        <f t="shared" si="22"/>
        <v>2384.35</v>
      </c>
      <c r="H1233" s="2">
        <f t="shared" si="23"/>
        <v>0.3000000000001819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7009</v>
      </c>
      <c r="D1241" s="1">
        <f>BILANCA!E265</f>
        <v>7030.26</v>
      </c>
      <c r="E1241" s="1">
        <v>0</v>
      </c>
      <c r="F1241" s="1">
        <v>0</v>
      </c>
      <c r="G1241" s="2">
        <f t="shared" si="22"/>
        <v>5435.9361600000002</v>
      </c>
      <c r="H1241" s="2">
        <f t="shared" si="23"/>
        <v>0.26000000000021828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4772</v>
      </c>
      <c r="D1243" s="1">
        <f>BILANCA!E267</f>
        <v>2382.6999999999998</v>
      </c>
      <c r="E1243" s="1">
        <v>0</v>
      </c>
      <c r="F1243" s="1">
        <v>0</v>
      </c>
      <c r="G1243" s="2">
        <f t="shared" si="24"/>
        <v>2479.7240000000002</v>
      </c>
      <c r="H1243" s="2">
        <f t="shared" si="23"/>
        <v>0.3000000000001819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156960</v>
      </c>
      <c r="D1263" s="1">
        <f>BILANCA!E287</f>
        <v>0</v>
      </c>
      <c r="E1263" s="1">
        <v>0</v>
      </c>
      <c r="F1263" s="1">
        <v>0</v>
      </c>
      <c r="G1263" s="2">
        <f t="shared" si="24"/>
        <v>43948.800000000003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941300</v>
      </c>
      <c r="D1264" s="1">
        <f>BILANCA!E288</f>
        <v>1108773.47</v>
      </c>
      <c r="E1264" s="1">
        <v>0</v>
      </c>
      <c r="F1264" s="1">
        <v>0</v>
      </c>
      <c r="G1264" s="2">
        <f t="shared" si="24"/>
        <v>887635.99014000013</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162739.57</v>
      </c>
      <c r="E1266" s="1">
        <v>0</v>
      </c>
      <c r="F1266" s="1">
        <v>0</v>
      </c>
      <c r="G1266" s="2">
        <f t="shared" si="24"/>
        <v>92110.596619999997</v>
      </c>
      <c r="H1266" s="2">
        <f t="shared" si="23"/>
        <v>0.42999999999301508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13798</v>
      </c>
      <c r="D1278" s="1">
        <f>BILANCA!E302</f>
        <v>6091.39</v>
      </c>
      <c r="E1278" s="1">
        <v>0</v>
      </c>
      <c r="F1278" s="1">
        <v>0</v>
      </c>
      <c r="G1278" s="2">
        <f t="shared" si="24"/>
        <v>7664.3300999999992</v>
      </c>
      <c r="H1278" s="2">
        <f t="shared" si="23"/>
        <v>0.39000000000032742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9338407</v>
      </c>
      <c r="D1408" s="1">
        <f>'RAS-funkcijski'!E114</f>
        <v>9954384.9900000002</v>
      </c>
      <c r="E1408" s="1">
        <v>0</v>
      </c>
      <c r="F1408" s="1">
        <v>0</v>
      </c>
      <c r="G1408" s="2">
        <f t="shared" si="24"/>
        <v>3217189.4678000002</v>
      </c>
      <c r="H1408" s="2">
        <f t="shared" si="27"/>
        <v>9.9999997764825821E-3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9338407</v>
      </c>
      <c r="D1412" s="1">
        <f>'RAS-funkcijski'!E118</f>
        <v>9954384.9900000002</v>
      </c>
      <c r="E1412" s="1">
        <v>0</v>
      </c>
      <c r="F1412" s="1">
        <v>0</v>
      </c>
      <c r="G1412" s="2">
        <f t="shared" si="24"/>
        <v>3334178.1757200002</v>
      </c>
      <c r="H1412" s="2">
        <f t="shared" si="27"/>
        <v>9.9999997764825821E-3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9338407</v>
      </c>
      <c r="D1414" s="1">
        <f>'RAS-funkcijski'!E120</f>
        <v>9954384.9900000002</v>
      </c>
      <c r="E1414" s="1">
        <v>0</v>
      </c>
      <c r="F1414" s="1">
        <v>0</v>
      </c>
      <c r="G1414" s="2">
        <f t="shared" si="24"/>
        <v>3392672.5296800006</v>
      </c>
      <c r="H1414" s="2">
        <f t="shared" si="27"/>
        <v>9.9999997764825821E-3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9338407</v>
      </c>
      <c r="D1435" s="13">
        <f>'RAS-funkcijski'!E141</f>
        <v>9954384.9900000002</v>
      </c>
      <c r="E1435" s="13">
        <v>0</v>
      </c>
      <c r="F1435" s="13">
        <v>0</v>
      </c>
      <c r="G1435" s="14">
        <f t="shared" si="24"/>
        <v>4006863.2462600004</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175411.11000000002</v>
      </c>
      <c r="D1436" s="6">
        <f>'P-VRIO'!E5</f>
        <v>0</v>
      </c>
      <c r="E1436" s="6">
        <v>0</v>
      </c>
      <c r="F1436" s="6">
        <v>0</v>
      </c>
      <c r="G1436" s="7">
        <f t="shared" si="24"/>
        <v>175.41111000000001</v>
      </c>
      <c r="H1436" s="7">
        <f t="shared" si="27"/>
        <v>0.11000000001513399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175411.11000000002</v>
      </c>
      <c r="D1453" s="1">
        <f>'P-VRIO'!E22</f>
        <v>0</v>
      </c>
      <c r="E1453" s="1">
        <v>0</v>
      </c>
      <c r="F1453" s="1">
        <v>0</v>
      </c>
      <c r="G1453" s="2">
        <f t="shared" si="24"/>
        <v>3157.3999800000001</v>
      </c>
      <c r="H1453" s="2">
        <f t="shared" si="27"/>
        <v>0.11000000001513399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173028.41</v>
      </c>
      <c r="D1454" s="1">
        <f>'P-VRIO'!E23</f>
        <v>0</v>
      </c>
      <c r="E1454" s="1">
        <v>0</v>
      </c>
      <c r="F1454" s="1">
        <v>0</v>
      </c>
      <c r="G1454" s="2">
        <f t="shared" si="24"/>
        <v>3287.5397899999998</v>
      </c>
      <c r="H1454" s="2">
        <f t="shared" si="27"/>
        <v>0.41000000000349246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173028.41</v>
      </c>
      <c r="D1455" s="1">
        <f>'P-VRIO'!E24</f>
        <v>0</v>
      </c>
      <c r="E1455" s="1">
        <v>0</v>
      </c>
      <c r="F1455" s="1">
        <v>0</v>
      </c>
      <c r="G1455" s="2">
        <f t="shared" si="24"/>
        <v>3460.5682000000002</v>
      </c>
      <c r="H1455" s="2">
        <f t="shared" si="27"/>
        <v>0.41000000000349246</v>
      </c>
      <c r="I1455" s="10">
        <f t="shared" ref="I1455:I1460" si="30">G1455*H1455</f>
        <v>1418.832962012086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2382.6999999999998</v>
      </c>
      <c r="D1461" s="1">
        <f>'P-VRIO'!E30</f>
        <v>0</v>
      </c>
      <c r="E1461" s="1">
        <v>0</v>
      </c>
      <c r="F1461" s="1">
        <v>0</v>
      </c>
      <c r="G1461" s="2">
        <f t="shared" si="24"/>
        <v>61.950199999999995</v>
      </c>
      <c r="H1461" s="2">
        <f t="shared" si="27"/>
        <v>0.3000000000001819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2382.6999999999998</v>
      </c>
      <c r="D1468" s="1">
        <f>'P-VRIO'!E37</f>
        <v>0</v>
      </c>
      <c r="E1468" s="1">
        <v>0</v>
      </c>
      <c r="F1468" s="1">
        <v>0</v>
      </c>
      <c r="G1468" s="2">
        <f t="shared" si="24"/>
        <v>78.629099999999994</v>
      </c>
      <c r="H1468" s="2">
        <f t="shared" si="27"/>
        <v>0.3000000000001819</v>
      </c>
      <c r="I1468" s="10">
        <f t="shared" si="31"/>
        <v>23.588730000014301</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1098260.33</v>
      </c>
      <c r="D1480" s="6"/>
      <c r="E1480" s="6">
        <v>0</v>
      </c>
      <c r="F1480" s="6">
        <v>0</v>
      </c>
      <c r="G1480" s="7">
        <f t="shared" ref="G1480:G1580" si="34">B1480/1000*C1480</f>
        <v>1098.2603300000001</v>
      </c>
      <c r="H1480" s="7">
        <f t="shared" ref="H1480:H1580" si="35">ABS(C1480-ROUND(C1480,0))</f>
        <v>0.33000000007450581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10178245.23</v>
      </c>
      <c r="D1481" s="1">
        <v>0</v>
      </c>
      <c r="E1481" s="1">
        <v>0</v>
      </c>
      <c r="F1481" s="1">
        <v>0</v>
      </c>
      <c r="G1481" s="2">
        <f t="shared" si="34"/>
        <v>20356.490460000001</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9997501.9000000004</v>
      </c>
      <c r="D1483" s="1">
        <v>0</v>
      </c>
      <c r="E1483" s="1">
        <v>0</v>
      </c>
      <c r="F1483" s="1">
        <v>0</v>
      </c>
      <c r="G1483" s="2">
        <f t="shared" si="34"/>
        <v>39990.007600000004</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8313614.1299999999</v>
      </c>
      <c r="D1484" s="1">
        <v>0</v>
      </c>
      <c r="E1484" s="1">
        <v>0</v>
      </c>
      <c r="F1484" s="1">
        <v>0</v>
      </c>
      <c r="G1484" s="2">
        <f t="shared" si="34"/>
        <v>41568.070650000001</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1573771.43</v>
      </c>
      <c r="D1485" s="1">
        <v>0</v>
      </c>
      <c r="E1485" s="1">
        <v>0</v>
      </c>
      <c r="F1485" s="1">
        <v>0</v>
      </c>
      <c r="G1485" s="2">
        <f t="shared" si="34"/>
        <v>9442.6285800000005</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43143.24</v>
      </c>
      <c r="D1486" s="1">
        <v>0</v>
      </c>
      <c r="E1486" s="1">
        <v>0</v>
      </c>
      <c r="F1486" s="1">
        <v>0</v>
      </c>
      <c r="G1486" s="2">
        <f t="shared" si="34"/>
        <v>302.00268</v>
      </c>
      <c r="H1486" s="2">
        <f t="shared" si="35"/>
        <v>0.23999999999796273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66973.100000000006</v>
      </c>
      <c r="D1491" s="1">
        <v>0</v>
      </c>
      <c r="E1491" s="1">
        <v>0</v>
      </c>
      <c r="F1491" s="1">
        <v>0</v>
      </c>
      <c r="G1491" s="2">
        <f t="shared" si="34"/>
        <v>803.67720000000008</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180743.33</v>
      </c>
      <c r="D1492" s="1">
        <v>0</v>
      </c>
      <c r="E1492" s="1">
        <v>0</v>
      </c>
      <c r="F1492" s="1">
        <v>0</v>
      </c>
      <c r="G1492" s="2">
        <f t="shared" si="34"/>
        <v>2349.6632899999995</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10003880.530000001</v>
      </c>
      <c r="D1499" s="1">
        <v>0</v>
      </c>
      <c r="E1499" s="1">
        <v>0</v>
      </c>
      <c r="F1499" s="1">
        <v>0</v>
      </c>
      <c r="G1499" s="2">
        <f t="shared" si="34"/>
        <v>200077.61060000001</v>
      </c>
      <c r="H1499" s="2">
        <f t="shared" si="35"/>
        <v>0.4699999988079071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9985876.7600000016</v>
      </c>
      <c r="D1501" s="1">
        <v>0</v>
      </c>
      <c r="E1501" s="1">
        <v>0</v>
      </c>
      <c r="F1501" s="1">
        <v>0</v>
      </c>
      <c r="G1501" s="2">
        <f t="shared" si="34"/>
        <v>219689.28872000001</v>
      </c>
      <c r="H1501" s="2">
        <f t="shared" si="35"/>
        <v>0.23999999836087227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8262622.1500000004</v>
      </c>
      <c r="D1502" s="1">
        <v>0</v>
      </c>
      <c r="E1502" s="1">
        <v>0</v>
      </c>
      <c r="F1502" s="1">
        <v>0</v>
      </c>
      <c r="G1502" s="2">
        <f t="shared" si="34"/>
        <v>190040.30945</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1595389.29</v>
      </c>
      <c r="D1503" s="1">
        <v>0</v>
      </c>
      <c r="E1503" s="1">
        <v>0</v>
      </c>
      <c r="F1503" s="1">
        <v>0</v>
      </c>
      <c r="G1503" s="2">
        <f t="shared" si="34"/>
        <v>38289.342960000002</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40411.57</v>
      </c>
      <c r="D1504" s="1">
        <v>0</v>
      </c>
      <c r="E1504" s="1">
        <v>0</v>
      </c>
      <c r="F1504" s="1">
        <v>0</v>
      </c>
      <c r="G1504" s="2">
        <f t="shared" si="34"/>
        <v>1010.28925</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87453.75</v>
      </c>
      <c r="D1509" s="1">
        <v>0</v>
      </c>
      <c r="E1509" s="1">
        <v>0</v>
      </c>
      <c r="F1509" s="1">
        <v>0</v>
      </c>
      <c r="G1509" s="2">
        <f t="shared" si="34"/>
        <v>2623.6124999999997</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18003.77</v>
      </c>
      <c r="D1510" s="1">
        <v>0</v>
      </c>
      <c r="E1510" s="1">
        <v>0</v>
      </c>
      <c r="F1510" s="1">
        <v>0</v>
      </c>
      <c r="G1510" s="2">
        <f t="shared" si="34"/>
        <v>558.11687000000006</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1272625.0299999993</v>
      </c>
      <c r="D1517" s="1">
        <v>0</v>
      </c>
      <c r="E1517" s="1">
        <v>0</v>
      </c>
      <c r="F1517" s="1">
        <v>0</v>
      </c>
      <c r="G1517" s="2">
        <f t="shared" si="34"/>
        <v>48359.751139999971</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1272625.03</v>
      </c>
      <c r="D1576" s="1">
        <v>0</v>
      </c>
      <c r="E1576" s="1">
        <v>0</v>
      </c>
      <c r="F1576" s="1">
        <v>0</v>
      </c>
      <c r="G1576" s="2">
        <f t="shared" si="34"/>
        <v>123444.62791000001</v>
      </c>
      <c r="H1576" s="2">
        <f t="shared" si="35"/>
        <v>3.0000000027939677E-2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1109885.46</v>
      </c>
      <c r="D1578" s="1">
        <v>0</v>
      </c>
      <c r="E1578" s="1">
        <v>0</v>
      </c>
      <c r="F1578" s="1">
        <v>0</v>
      </c>
      <c r="G1578" s="2">
        <f t="shared" si="34"/>
        <v>109878.66054</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162739.57</v>
      </c>
      <c r="D1579" s="1">
        <v>0</v>
      </c>
      <c r="E1579" s="1">
        <v>0</v>
      </c>
      <c r="F1579" s="1">
        <v>0</v>
      </c>
      <c r="G1579" s="2">
        <f t="shared" si="34"/>
        <v>16273.957000000002</v>
      </c>
      <c r="H1579" s="2">
        <f t="shared" si="35"/>
        <v>0.42999999999301508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16393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9263619</v>
      </c>
      <c r="I16" s="172">
        <f>'PR-RAS'!E6</f>
        <v>9885691.9199999999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9306190</v>
      </c>
      <c r="I17" s="172">
        <f>'PR-RAS'!E151</f>
        <v>9742224.4100000001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162674</v>
      </c>
      <c r="I19" s="173">
        <f>'PR-RAS'!E646</f>
        <v>230530.48999999993</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19709512</v>
      </c>
      <c r="I20" s="175">
        <f>BILANCA!E7</f>
        <v>19636394.27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947367</v>
      </c>
      <c r="I21" s="177">
        <f>BILANCA!E68</f>
        <v>1051507.51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1098260</v>
      </c>
      <c r="I22" s="177">
        <f>BILANCA!E176</f>
        <v>1272625.04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19558619</v>
      </c>
      <c r="I23" s="179">
        <f>BILANCA!E237</f>
        <v>19415276.740000002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9338407</v>
      </c>
      <c r="I27" s="177">
        <f>'RAS-funkcijski'!E114</f>
        <v>9954384.9900000002</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9338407</v>
      </c>
      <c r="I28" s="181">
        <f>'RAS-funkcijski'!E141</f>
        <v>9954384.9900000002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175411.11000000002</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175411.11000000002</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1098260.33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1272625.0299999993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1272625.03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7"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9263619</v>
      </c>
      <c r="E6" s="53">
        <f>E7+E44+E50+E82+E106+E124+E133+E139</f>
        <v>9885691.9199999999</v>
      </c>
      <c r="F6" s="54">
        <f t="shared" ref="F6:F131" si="0">IF(D6&lt;&gt;0,IF(E6/D6&gt;=100,"&gt;&gt;100",E6/D6*100),"-")</f>
        <v>106.71522565856822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7881435</v>
      </c>
      <c r="E50" s="53">
        <f>E51+E54+E59+E62+E65+E68+E71+E74+E77</f>
        <v>8302789.8999999994</v>
      </c>
      <c r="F50" s="54">
        <f t="shared" si="0"/>
        <v>105.34616982821021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102730</v>
      </c>
      <c r="E62" s="53">
        <f t="shared" si="13"/>
        <v>0</v>
      </c>
      <c r="F62" s="54">
        <f t="shared" si="0"/>
        <v>0</v>
      </c>
    </row>
    <row r="63" spans="1:6" ht="12.75" customHeight="1" x14ac:dyDescent="0.2">
      <c r="A63" s="55">
        <v>6341</v>
      </c>
      <c r="B63" s="87" t="s">
        <v>169</v>
      </c>
      <c r="C63" s="52" t="s">
        <v>170</v>
      </c>
      <c r="D63" s="244">
        <v>102730</v>
      </c>
      <c r="E63" s="244">
        <v>0</v>
      </c>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7778705</v>
      </c>
      <c r="E68" s="53">
        <f t="shared" si="15"/>
        <v>8285705.2199999997</v>
      </c>
      <c r="F68" s="54">
        <f t="shared" si="0"/>
        <v>106.51779724260015</v>
      </c>
    </row>
    <row r="69" spans="1:6" ht="12.75" customHeight="1" x14ac:dyDescent="0.2">
      <c r="A69" s="55" t="s">
        <v>181</v>
      </c>
      <c r="B69" s="87" t="s">
        <v>182</v>
      </c>
      <c r="C69" s="52" t="s">
        <v>181</v>
      </c>
      <c r="D69" s="244">
        <v>7773705</v>
      </c>
      <c r="E69" s="244">
        <v>8249287.9699999997</v>
      </c>
      <c r="F69" s="54">
        <f t="shared" si="0"/>
        <v>106.11784174984773</v>
      </c>
    </row>
    <row r="70" spans="1:6" ht="24" x14ac:dyDescent="0.2">
      <c r="A70" s="55" t="s">
        <v>183</v>
      </c>
      <c r="B70" s="87" t="s">
        <v>184</v>
      </c>
      <c r="C70" s="52" t="s">
        <v>183</v>
      </c>
      <c r="D70" s="244">
        <v>5000</v>
      </c>
      <c r="E70" s="244">
        <v>36417.25</v>
      </c>
      <c r="F70" s="54">
        <f t="shared" si="0"/>
        <v>728.34500000000003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17084.68</v>
      </c>
      <c r="F74" s="54" t="str">
        <f t="shared" si="0"/>
        <v>-</v>
      </c>
    </row>
    <row r="75" spans="1:6" ht="12.75" customHeight="1" x14ac:dyDescent="0.2">
      <c r="A75" s="55" t="s">
        <v>193</v>
      </c>
      <c r="B75" s="87" t="s">
        <v>194</v>
      </c>
      <c r="C75" s="52" t="s">
        <v>193</v>
      </c>
      <c r="D75" s="244">
        <v>0</v>
      </c>
      <c r="E75" s="244">
        <v>17084.68</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124</v>
      </c>
      <c r="E82" s="53">
        <f t="shared" si="19"/>
        <v>2.13</v>
      </c>
      <c r="F82" s="54">
        <f t="shared" si="0"/>
        <v>1.717741935483871</v>
      </c>
    </row>
    <row r="83" spans="1:6" ht="12.75" customHeight="1" x14ac:dyDescent="0.2">
      <c r="A83" s="55">
        <v>641</v>
      </c>
      <c r="B83" s="87" t="s">
        <v>209</v>
      </c>
      <c r="C83" s="52" t="s">
        <v>210</v>
      </c>
      <c r="D83" s="53">
        <f t="shared" ref="D83:E83" si="20">SUM(D84:D90)</f>
        <v>124</v>
      </c>
      <c r="E83" s="53">
        <f t="shared" si="20"/>
        <v>2.13</v>
      </c>
      <c r="F83" s="54">
        <f t="shared" si="0"/>
        <v>1.717741935483871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2.13</v>
      </c>
      <c r="F85" s="54">
        <f t="shared" si="0"/>
        <v>15.214285714285714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110</v>
      </c>
      <c r="E87" s="244">
        <v>0</v>
      </c>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48576</v>
      </c>
      <c r="E106" s="53">
        <f t="shared" si="23"/>
        <v>1087</v>
      </c>
      <c r="F106" s="54">
        <f t="shared" si="0"/>
        <v>2.2377305665349145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48576</v>
      </c>
      <c r="E112" s="53">
        <f t="shared" si="25"/>
        <v>1087</v>
      </c>
      <c r="F112" s="54">
        <f t="shared" si="0"/>
        <v>2.2377305665349145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48576</v>
      </c>
      <c r="E117" s="244">
        <v>1087</v>
      </c>
      <c r="F117" s="54">
        <f t="shared" si="0"/>
        <v>2.2377305665349145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62074</v>
      </c>
      <c r="E124" s="53">
        <f t="shared" si="27"/>
        <v>84025.83</v>
      </c>
      <c r="F124" s="54">
        <f t="shared" si="0"/>
        <v>135.36396881141863</v>
      </c>
    </row>
    <row r="125" spans="1:6" ht="12.75" customHeight="1" x14ac:dyDescent="0.2">
      <c r="A125" s="55">
        <v>661</v>
      </c>
      <c r="B125" s="88" t="s">
        <v>293</v>
      </c>
      <c r="C125" s="52" t="s">
        <v>294</v>
      </c>
      <c r="D125" s="53">
        <f t="shared" ref="D125:E125" si="28">SUM(D126:D127)</f>
        <v>26711</v>
      </c>
      <c r="E125" s="53">
        <f t="shared" si="28"/>
        <v>60045.83</v>
      </c>
      <c r="F125" s="54">
        <f t="shared" si="0"/>
        <v>224.79813559956571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26711</v>
      </c>
      <c r="E127" s="244">
        <v>60045.83</v>
      </c>
      <c r="F127" s="54">
        <f t="shared" si="0"/>
        <v>224.79813559956571</v>
      </c>
    </row>
    <row r="128" spans="1:6" ht="24" x14ac:dyDescent="0.2">
      <c r="A128" s="55">
        <v>663</v>
      </c>
      <c r="B128" s="233" t="s">
        <v>299</v>
      </c>
      <c r="C128" s="52" t="s">
        <v>300</v>
      </c>
      <c r="D128" s="53">
        <f t="shared" ref="D128:E128" si="29">SUM(D129:D132)</f>
        <v>35363</v>
      </c>
      <c r="E128" s="53">
        <f t="shared" si="29"/>
        <v>23980</v>
      </c>
      <c r="F128" s="54">
        <f t="shared" si="0"/>
        <v>67.810988886689486</v>
      </c>
    </row>
    <row r="129" spans="1:6" ht="12.75" customHeight="1" x14ac:dyDescent="0.2">
      <c r="A129" s="55">
        <v>6631</v>
      </c>
      <c r="B129" s="88" t="s">
        <v>301</v>
      </c>
      <c r="C129" s="52" t="s">
        <v>302</v>
      </c>
      <c r="D129" s="244">
        <v>9686</v>
      </c>
      <c r="E129" s="244">
        <v>23980</v>
      </c>
      <c r="F129" s="54">
        <f t="shared" si="0"/>
        <v>247.57381788147842</v>
      </c>
    </row>
    <row r="130" spans="1:6" ht="12.75" customHeight="1" x14ac:dyDescent="0.2">
      <c r="A130" s="55">
        <v>6632</v>
      </c>
      <c r="B130" s="234" t="s">
        <v>303</v>
      </c>
      <c r="C130" s="52" t="s">
        <v>304</v>
      </c>
      <c r="D130" s="244">
        <v>25677</v>
      </c>
      <c r="E130" s="244">
        <v>0</v>
      </c>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1271410</v>
      </c>
      <c r="E133" s="53">
        <f t="shared" si="30"/>
        <v>1497787.06</v>
      </c>
      <c r="F133" s="54">
        <f t="shared" ref="F133:F223" si="31">IF(D133&lt;&gt;0,IF(E133/D133&gt;=100,"&gt;&gt;100",E133/D133*100),"-")</f>
        <v>117.80519737928756</v>
      </c>
    </row>
    <row r="134" spans="1:6" ht="24" x14ac:dyDescent="0.2">
      <c r="A134" s="55">
        <v>671</v>
      </c>
      <c r="B134" s="234" t="s">
        <v>311</v>
      </c>
      <c r="C134" s="52" t="s">
        <v>312</v>
      </c>
      <c r="D134" s="53">
        <f t="shared" ref="D134:E134" si="32">SUM(D135:D137)</f>
        <v>1271410</v>
      </c>
      <c r="E134" s="53">
        <f t="shared" si="32"/>
        <v>1497787.06</v>
      </c>
      <c r="F134" s="54">
        <f t="shared" si="31"/>
        <v>117.80519737928756</v>
      </c>
    </row>
    <row r="135" spans="1:6" ht="12.75" customHeight="1" x14ac:dyDescent="0.2">
      <c r="A135" s="55">
        <v>6711</v>
      </c>
      <c r="B135" s="87" t="s">
        <v>313</v>
      </c>
      <c r="C135" s="52" t="s">
        <v>314</v>
      </c>
      <c r="D135" s="244">
        <v>1266419</v>
      </c>
      <c r="E135" s="244">
        <v>1492428.58</v>
      </c>
      <c r="F135" s="54">
        <f t="shared" si="31"/>
        <v>117.84635101021068</v>
      </c>
    </row>
    <row r="136" spans="1:6" ht="24" x14ac:dyDescent="0.2">
      <c r="A136" s="55">
        <v>6712</v>
      </c>
      <c r="B136" s="234" t="s">
        <v>315</v>
      </c>
      <c r="C136" s="52" t="s">
        <v>316</v>
      </c>
      <c r="D136" s="244">
        <v>4991</v>
      </c>
      <c r="E136" s="244">
        <v>5358.48</v>
      </c>
      <c r="F136" s="54">
        <f t="shared" si="31"/>
        <v>107.36285313564416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9306190</v>
      </c>
      <c r="E151" s="53">
        <f t="shared" si="35"/>
        <v>9742224.4100000001</v>
      </c>
      <c r="F151" s="54">
        <f t="shared" si="31"/>
        <v>104.68542346545686</v>
      </c>
    </row>
    <row r="152" spans="1:6" ht="12.75" customHeight="1" x14ac:dyDescent="0.2">
      <c r="A152" s="55">
        <v>31</v>
      </c>
      <c r="B152" s="87" t="s">
        <v>346</v>
      </c>
      <c r="C152" s="52" t="s">
        <v>35</v>
      </c>
      <c r="D152" s="53">
        <f t="shared" ref="D152:E152" si="36">D153+D158+D159</f>
        <v>7746896</v>
      </c>
      <c r="E152" s="53">
        <f t="shared" si="36"/>
        <v>8234464.4000000004</v>
      </c>
      <c r="F152" s="54">
        <f t="shared" si="31"/>
        <v>106.293725900025</v>
      </c>
    </row>
    <row r="153" spans="1:6" ht="12.75" customHeight="1" x14ac:dyDescent="0.2">
      <c r="A153" s="55">
        <v>311</v>
      </c>
      <c r="B153" s="87" t="s">
        <v>347</v>
      </c>
      <c r="C153" s="52" t="s">
        <v>348</v>
      </c>
      <c r="D153" s="53">
        <f t="shared" ref="D153:E153" si="37">SUM(D154:D157)</f>
        <v>6508887</v>
      </c>
      <c r="E153" s="53">
        <f t="shared" si="37"/>
        <v>6892092.1200000001</v>
      </c>
      <c r="F153" s="54">
        <f t="shared" si="31"/>
        <v>105.88741393113754</v>
      </c>
    </row>
    <row r="154" spans="1:6" ht="12.75" customHeight="1" x14ac:dyDescent="0.2">
      <c r="A154" s="55">
        <v>3111</v>
      </c>
      <c r="B154" s="87" t="s">
        <v>349</v>
      </c>
      <c r="C154" s="52" t="s">
        <v>350</v>
      </c>
      <c r="D154" s="244">
        <v>6184434</v>
      </c>
      <c r="E154" s="244">
        <v>6546702.3700000001</v>
      </c>
      <c r="F154" s="54">
        <f t="shared" si="31"/>
        <v>105.85774494480822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144173</v>
      </c>
      <c r="E156" s="244">
        <v>173506.44</v>
      </c>
      <c r="F156" s="54">
        <f t="shared" si="31"/>
        <v>120.34600098492783</v>
      </c>
    </row>
    <row r="157" spans="1:6" ht="12.75" customHeight="1" x14ac:dyDescent="0.2">
      <c r="A157" s="55">
        <v>3114</v>
      </c>
      <c r="B157" s="87" t="s">
        <v>355</v>
      </c>
      <c r="C157" s="52" t="s">
        <v>356</v>
      </c>
      <c r="D157" s="244">
        <v>180280</v>
      </c>
      <c r="E157" s="244">
        <v>171883.31</v>
      </c>
      <c r="F157" s="54">
        <f t="shared" si="31"/>
        <v>95.34241735078767</v>
      </c>
    </row>
    <row r="158" spans="1:6" ht="12.75" customHeight="1" x14ac:dyDescent="0.2">
      <c r="A158" s="55">
        <v>312</v>
      </c>
      <c r="B158" s="87" t="s">
        <v>357</v>
      </c>
      <c r="C158" s="52" t="s">
        <v>358</v>
      </c>
      <c r="D158" s="244">
        <v>279565</v>
      </c>
      <c r="E158" s="244">
        <v>333336.96999999997</v>
      </c>
      <c r="F158" s="54">
        <f t="shared" si="31"/>
        <v>119.23415663620267</v>
      </c>
    </row>
    <row r="159" spans="1:6" ht="12.75" customHeight="1" x14ac:dyDescent="0.2">
      <c r="A159" s="55">
        <v>313</v>
      </c>
      <c r="B159" s="87" t="s">
        <v>359</v>
      </c>
      <c r="C159" s="52" t="s">
        <v>360</v>
      </c>
      <c r="D159" s="53">
        <f t="shared" ref="D159:E159" si="38">SUM(D160:D162)</f>
        <v>958444</v>
      </c>
      <c r="E159" s="53">
        <f t="shared" si="38"/>
        <v>1009035.31</v>
      </c>
      <c r="F159" s="54">
        <f t="shared" si="31"/>
        <v>105.27848366727738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958444</v>
      </c>
      <c r="E161" s="244">
        <v>1009035.31</v>
      </c>
      <c r="F161" s="54">
        <f t="shared" si="31"/>
        <v>105.27848366727738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1551819</v>
      </c>
      <c r="E163" s="53">
        <f t="shared" si="39"/>
        <v>1464642.9300000002</v>
      </c>
      <c r="F163" s="54">
        <f t="shared" si="31"/>
        <v>94.38233002689104</v>
      </c>
    </row>
    <row r="164" spans="1:6" ht="12.75" customHeight="1" x14ac:dyDescent="0.2">
      <c r="A164" s="55">
        <v>321</v>
      </c>
      <c r="B164" s="87" t="s">
        <v>368</v>
      </c>
      <c r="C164" s="52" t="s">
        <v>369</v>
      </c>
      <c r="D164" s="53">
        <f t="shared" ref="D164:E164" si="40">SUM(D165:D168)</f>
        <v>229625</v>
      </c>
      <c r="E164" s="53">
        <f t="shared" si="40"/>
        <v>230961.84</v>
      </c>
      <c r="F164" s="54">
        <f t="shared" si="31"/>
        <v>100.58218399564507</v>
      </c>
    </row>
    <row r="165" spans="1:6" ht="12.75" customHeight="1" x14ac:dyDescent="0.2">
      <c r="A165" s="55">
        <v>3211</v>
      </c>
      <c r="B165" s="87" t="s">
        <v>370</v>
      </c>
      <c r="C165" s="52" t="s">
        <v>371</v>
      </c>
      <c r="D165" s="244">
        <v>4635</v>
      </c>
      <c r="E165" s="244">
        <v>43160.7</v>
      </c>
      <c r="F165" s="54">
        <f t="shared" si="31"/>
        <v>931.19093851132675</v>
      </c>
    </row>
    <row r="166" spans="1:6" ht="12.75" customHeight="1" x14ac:dyDescent="0.2">
      <c r="A166" s="55">
        <v>3212</v>
      </c>
      <c r="B166" s="87" t="s">
        <v>372</v>
      </c>
      <c r="C166" s="52" t="s">
        <v>373</v>
      </c>
      <c r="D166" s="244">
        <v>162384</v>
      </c>
      <c r="E166" s="244">
        <v>184772.74</v>
      </c>
      <c r="F166" s="54">
        <f t="shared" si="31"/>
        <v>113.78752832791407</v>
      </c>
    </row>
    <row r="167" spans="1:6" ht="12.75" customHeight="1" x14ac:dyDescent="0.2">
      <c r="A167" s="55">
        <v>3213</v>
      </c>
      <c r="B167" s="87" t="s">
        <v>374</v>
      </c>
      <c r="C167" s="52" t="s">
        <v>375</v>
      </c>
      <c r="D167" s="244">
        <v>62070</v>
      </c>
      <c r="E167" s="244">
        <v>2450</v>
      </c>
      <c r="F167" s="54">
        <f t="shared" si="31"/>
        <v>3.9471564362816172</v>
      </c>
    </row>
    <row r="168" spans="1:6" ht="12.75" customHeight="1" x14ac:dyDescent="0.2">
      <c r="A168" s="55">
        <v>3214</v>
      </c>
      <c r="B168" s="87" t="s">
        <v>376</v>
      </c>
      <c r="C168" s="52" t="s">
        <v>377</v>
      </c>
      <c r="D168" s="244">
        <v>536</v>
      </c>
      <c r="E168" s="244">
        <v>578.4</v>
      </c>
      <c r="F168" s="54">
        <f t="shared" si="31"/>
        <v>107.91044776119404</v>
      </c>
    </row>
    <row r="169" spans="1:6" ht="12.75" customHeight="1" x14ac:dyDescent="0.2">
      <c r="A169" s="55">
        <v>322</v>
      </c>
      <c r="B169" s="87" t="s">
        <v>378</v>
      </c>
      <c r="C169" s="52" t="s">
        <v>379</v>
      </c>
      <c r="D169" s="53">
        <f t="shared" ref="D169:E169" si="41">SUM(D170:D176)</f>
        <v>1046407</v>
      </c>
      <c r="E169" s="53">
        <f t="shared" si="41"/>
        <v>898472.16</v>
      </c>
      <c r="F169" s="54">
        <f t="shared" si="31"/>
        <v>85.862590751017535</v>
      </c>
    </row>
    <row r="170" spans="1:6" ht="12.75" customHeight="1" x14ac:dyDescent="0.2">
      <c r="A170" s="55">
        <v>3221</v>
      </c>
      <c r="B170" s="87" t="s">
        <v>380</v>
      </c>
      <c r="C170" s="52" t="s">
        <v>381</v>
      </c>
      <c r="D170" s="244">
        <v>77580</v>
      </c>
      <c r="E170" s="244">
        <v>81416.12</v>
      </c>
      <c r="F170" s="54">
        <f t="shared" si="31"/>
        <v>104.94472802268626</v>
      </c>
    </row>
    <row r="171" spans="1:6" ht="12.75" customHeight="1" x14ac:dyDescent="0.2">
      <c r="A171" s="55">
        <v>3222</v>
      </c>
      <c r="B171" s="87" t="s">
        <v>382</v>
      </c>
      <c r="C171" s="52" t="s">
        <v>383</v>
      </c>
      <c r="D171" s="244">
        <v>1470</v>
      </c>
      <c r="E171" s="244">
        <v>0</v>
      </c>
      <c r="F171" s="54">
        <f t="shared" si="31"/>
        <v>0</v>
      </c>
    </row>
    <row r="172" spans="1:6" ht="12.75" customHeight="1" x14ac:dyDescent="0.2">
      <c r="A172" s="55">
        <v>3223</v>
      </c>
      <c r="B172" s="87" t="s">
        <v>384</v>
      </c>
      <c r="C172" s="52" t="s">
        <v>385</v>
      </c>
      <c r="D172" s="244">
        <v>947857</v>
      </c>
      <c r="E172" s="244">
        <v>797241.65</v>
      </c>
      <c r="F172" s="54">
        <f t="shared" si="31"/>
        <v>84.109907929149657</v>
      </c>
    </row>
    <row r="173" spans="1:6" ht="12.75" customHeight="1" x14ac:dyDescent="0.2">
      <c r="A173" s="55">
        <v>3224</v>
      </c>
      <c r="B173" s="87" t="s">
        <v>386</v>
      </c>
      <c r="C173" s="52" t="s">
        <v>387</v>
      </c>
      <c r="D173" s="244">
        <v>7765</v>
      </c>
      <c r="E173" s="244">
        <v>7341.13</v>
      </c>
      <c r="F173" s="54">
        <f t="shared" si="31"/>
        <v>94.541274951706384</v>
      </c>
    </row>
    <row r="174" spans="1:6" ht="12.75" customHeight="1" x14ac:dyDescent="0.2">
      <c r="A174" s="55">
        <v>3225</v>
      </c>
      <c r="B174" s="87" t="s">
        <v>388</v>
      </c>
      <c r="C174" s="52" t="s">
        <v>389</v>
      </c>
      <c r="D174" s="244">
        <v>9285</v>
      </c>
      <c r="E174" s="244">
        <v>9581.7000000000007</v>
      </c>
      <c r="F174" s="54">
        <f t="shared" si="31"/>
        <v>103.19547657512118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2450</v>
      </c>
      <c r="E176" s="244">
        <v>2891.56</v>
      </c>
      <c r="F176" s="54">
        <f t="shared" si="31"/>
        <v>118.02285714285713</v>
      </c>
    </row>
    <row r="177" spans="1:6" ht="12.75" customHeight="1" x14ac:dyDescent="0.2">
      <c r="A177" s="55">
        <v>323</v>
      </c>
      <c r="B177" s="87" t="s">
        <v>394</v>
      </c>
      <c r="C177" s="52" t="s">
        <v>395</v>
      </c>
      <c r="D177" s="53">
        <f t="shared" ref="D177:E177" si="42">SUM(D178:D186)</f>
        <v>227890</v>
      </c>
      <c r="E177" s="53">
        <f t="shared" si="42"/>
        <v>245974.84000000003</v>
      </c>
      <c r="F177" s="54">
        <f t="shared" si="31"/>
        <v>107.93577603229629</v>
      </c>
    </row>
    <row r="178" spans="1:6" ht="12.75" customHeight="1" x14ac:dyDescent="0.2">
      <c r="A178" s="55">
        <v>3231</v>
      </c>
      <c r="B178" s="87" t="s">
        <v>396</v>
      </c>
      <c r="C178" s="52" t="s">
        <v>397</v>
      </c>
      <c r="D178" s="244">
        <v>11911</v>
      </c>
      <c r="E178" s="244">
        <v>11459.43</v>
      </c>
      <c r="F178" s="54">
        <f t="shared" si="31"/>
        <v>96.208798589539086</v>
      </c>
    </row>
    <row r="179" spans="1:6" ht="12.75" customHeight="1" x14ac:dyDescent="0.2">
      <c r="A179" s="55">
        <v>3232</v>
      </c>
      <c r="B179" s="87" t="s">
        <v>398</v>
      </c>
      <c r="C179" s="52" t="s">
        <v>399</v>
      </c>
      <c r="D179" s="244">
        <v>78278</v>
      </c>
      <c r="E179" s="244">
        <v>77261.38</v>
      </c>
      <c r="F179" s="54">
        <f t="shared" si="31"/>
        <v>98.701269833158747</v>
      </c>
    </row>
    <row r="180" spans="1:6" ht="12.75" customHeight="1" x14ac:dyDescent="0.2">
      <c r="A180" s="55">
        <v>3233</v>
      </c>
      <c r="B180" s="87" t="s">
        <v>400</v>
      </c>
      <c r="C180" s="52" t="s">
        <v>401</v>
      </c>
      <c r="D180" s="244">
        <v>962</v>
      </c>
      <c r="E180" s="244">
        <v>0</v>
      </c>
      <c r="F180" s="54">
        <f t="shared" si="31"/>
        <v>0</v>
      </c>
    </row>
    <row r="181" spans="1:6" ht="12.75" customHeight="1" x14ac:dyDescent="0.2">
      <c r="A181" s="55">
        <v>3234</v>
      </c>
      <c r="B181" s="87" t="s">
        <v>402</v>
      </c>
      <c r="C181" s="52" t="s">
        <v>403</v>
      </c>
      <c r="D181" s="244">
        <v>60741</v>
      </c>
      <c r="E181" s="244">
        <v>68821.14</v>
      </c>
      <c r="F181" s="54">
        <f t="shared" si="31"/>
        <v>113.30261273275053</v>
      </c>
    </row>
    <row r="182" spans="1:6" ht="12.75" customHeight="1" x14ac:dyDescent="0.2">
      <c r="A182" s="55">
        <v>3235</v>
      </c>
      <c r="B182" s="87" t="s">
        <v>404</v>
      </c>
      <c r="C182" s="52" t="s">
        <v>405</v>
      </c>
      <c r="D182" s="244">
        <v>13215</v>
      </c>
      <c r="E182" s="244">
        <v>11287.56</v>
      </c>
      <c r="F182" s="54">
        <f t="shared" si="31"/>
        <v>85.414755959137352</v>
      </c>
    </row>
    <row r="183" spans="1:6" ht="12.75" customHeight="1" x14ac:dyDescent="0.2">
      <c r="A183" s="55">
        <v>3236</v>
      </c>
      <c r="B183" s="87" t="s">
        <v>406</v>
      </c>
      <c r="C183" s="52" t="s">
        <v>407</v>
      </c>
      <c r="D183" s="244">
        <v>20780</v>
      </c>
      <c r="E183" s="244">
        <v>15150</v>
      </c>
      <c r="F183" s="54">
        <f t="shared" si="31"/>
        <v>72.906641000962466</v>
      </c>
    </row>
    <row r="184" spans="1:6" ht="12.75" customHeight="1" x14ac:dyDescent="0.2">
      <c r="A184" s="55">
        <v>3237</v>
      </c>
      <c r="B184" s="87" t="s">
        <v>408</v>
      </c>
      <c r="C184" s="52" t="s">
        <v>409</v>
      </c>
      <c r="D184" s="244">
        <v>22927</v>
      </c>
      <c r="E184" s="244">
        <v>23980.84</v>
      </c>
      <c r="F184" s="54">
        <f t="shared" si="31"/>
        <v>104.59650194094299</v>
      </c>
    </row>
    <row r="185" spans="1:6" ht="12.75" customHeight="1" x14ac:dyDescent="0.2">
      <c r="A185" s="55">
        <v>3238</v>
      </c>
      <c r="B185" s="87" t="s">
        <v>410</v>
      </c>
      <c r="C185" s="52" t="s">
        <v>411</v>
      </c>
      <c r="D185" s="244">
        <v>12526</v>
      </c>
      <c r="E185" s="244">
        <v>12902.63</v>
      </c>
      <c r="F185" s="54">
        <f t="shared" si="31"/>
        <v>103.00678588535845</v>
      </c>
    </row>
    <row r="186" spans="1:6" ht="12.75" customHeight="1" x14ac:dyDescent="0.2">
      <c r="A186" s="55">
        <v>3239</v>
      </c>
      <c r="B186" s="87" t="s">
        <v>412</v>
      </c>
      <c r="C186" s="52" t="s">
        <v>413</v>
      </c>
      <c r="D186" s="244">
        <v>6550</v>
      </c>
      <c r="E186" s="244">
        <v>25111.86</v>
      </c>
      <c r="F186" s="54">
        <f t="shared" si="31"/>
        <v>383.38717557251914</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47897</v>
      </c>
      <c r="E188" s="53">
        <f t="shared" si="43"/>
        <v>89234.09</v>
      </c>
      <c r="F188" s="54">
        <f t="shared" si="31"/>
        <v>186.30413178278388</v>
      </c>
    </row>
    <row r="189" spans="1:6" ht="12.75" customHeight="1" x14ac:dyDescent="0.2">
      <c r="A189" s="55">
        <v>3291</v>
      </c>
      <c r="B189" s="234" t="s">
        <v>418</v>
      </c>
      <c r="C189" s="52" t="s">
        <v>419</v>
      </c>
      <c r="D189" s="244">
        <v>12297</v>
      </c>
      <c r="E189" s="244">
        <v>42093.51</v>
      </c>
      <c r="F189" s="54">
        <f t="shared" si="31"/>
        <v>342.30714808489881</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4271</v>
      </c>
      <c r="E191" s="244">
        <v>3251.4</v>
      </c>
      <c r="F191" s="54">
        <f t="shared" si="31"/>
        <v>76.127370639194567</v>
      </c>
    </row>
    <row r="192" spans="1:6" ht="12.75" customHeight="1" x14ac:dyDescent="0.2">
      <c r="A192" s="55">
        <v>3294</v>
      </c>
      <c r="B192" s="87" t="s">
        <v>424</v>
      </c>
      <c r="C192" s="52" t="s">
        <v>425</v>
      </c>
      <c r="D192" s="244">
        <v>1340</v>
      </c>
      <c r="E192" s="244">
        <v>950</v>
      </c>
      <c r="F192" s="54">
        <f t="shared" si="31"/>
        <v>70.895522388059703</v>
      </c>
    </row>
    <row r="193" spans="1:6" ht="12.75" customHeight="1" x14ac:dyDescent="0.2">
      <c r="A193" s="55">
        <v>3295</v>
      </c>
      <c r="B193" s="87" t="s">
        <v>426</v>
      </c>
      <c r="C193" s="52" t="s">
        <v>427</v>
      </c>
      <c r="D193" s="244">
        <v>21572</v>
      </c>
      <c r="E193" s="244">
        <v>25715</v>
      </c>
      <c r="F193" s="54">
        <f t="shared" si="31"/>
        <v>119.20545151121824</v>
      </c>
    </row>
    <row r="194" spans="1:6" ht="12.75" customHeight="1" x14ac:dyDescent="0.2">
      <c r="A194" s="55" t="s">
        <v>428</v>
      </c>
      <c r="B194" s="87" t="s">
        <v>429</v>
      </c>
      <c r="C194" s="52" t="s">
        <v>428</v>
      </c>
      <c r="D194" s="244">
        <v>0</v>
      </c>
      <c r="E194" s="244">
        <v>8437.5</v>
      </c>
      <c r="F194" s="54" t="str">
        <f t="shared" si="31"/>
        <v>-</v>
      </c>
    </row>
    <row r="195" spans="1:6" ht="12.75" customHeight="1" x14ac:dyDescent="0.2">
      <c r="A195" s="55">
        <v>3299</v>
      </c>
      <c r="B195" s="87" t="s">
        <v>430</v>
      </c>
      <c r="C195" s="52" t="s">
        <v>431</v>
      </c>
      <c r="D195" s="244">
        <v>8417</v>
      </c>
      <c r="E195" s="244">
        <v>8786.68</v>
      </c>
      <c r="F195" s="54">
        <f t="shared" si="31"/>
        <v>104.3920636806463</v>
      </c>
    </row>
    <row r="196" spans="1:6" ht="12.75" customHeight="1" x14ac:dyDescent="0.2">
      <c r="A196" s="55">
        <v>34</v>
      </c>
      <c r="B196" s="234" t="s">
        <v>432</v>
      </c>
      <c r="C196" s="52" t="s">
        <v>433</v>
      </c>
      <c r="D196" s="53">
        <f t="shared" ref="D196:E196" si="44">D197+D202+D210</f>
        <v>5475</v>
      </c>
      <c r="E196" s="53">
        <f t="shared" si="44"/>
        <v>43117.08</v>
      </c>
      <c r="F196" s="54">
        <f t="shared" si="31"/>
        <v>787.52657534246578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5475</v>
      </c>
      <c r="E210" s="53">
        <f t="shared" si="47"/>
        <v>43117.08</v>
      </c>
      <c r="F210" s="54">
        <f t="shared" si="31"/>
        <v>787.52657534246578</v>
      </c>
    </row>
    <row r="211" spans="1:6" ht="12.75" customHeight="1" x14ac:dyDescent="0.2">
      <c r="A211" s="55">
        <v>3431</v>
      </c>
      <c r="B211" s="234" t="s">
        <v>462</v>
      </c>
      <c r="C211" s="52" t="s">
        <v>463</v>
      </c>
      <c r="D211" s="244">
        <v>5360</v>
      </c>
      <c r="E211" s="244">
        <v>9851.1</v>
      </c>
      <c r="F211" s="54">
        <f t="shared" si="31"/>
        <v>183.78917910447763</v>
      </c>
    </row>
    <row r="212" spans="1:6" ht="12.75" customHeight="1" x14ac:dyDescent="0.2">
      <c r="A212" s="55">
        <v>3432</v>
      </c>
      <c r="B212" s="87" t="s">
        <v>464</v>
      </c>
      <c r="C212" s="52" t="s">
        <v>465</v>
      </c>
      <c r="D212" s="244">
        <v>0</v>
      </c>
      <c r="E212" s="244">
        <v>131.19</v>
      </c>
      <c r="F212" s="54" t="str">
        <f t="shared" si="31"/>
        <v>-</v>
      </c>
    </row>
    <row r="213" spans="1:6" ht="12.75" customHeight="1" x14ac:dyDescent="0.2">
      <c r="A213" s="55">
        <v>3433</v>
      </c>
      <c r="B213" s="87" t="s">
        <v>466</v>
      </c>
      <c r="C213" s="52" t="s">
        <v>467</v>
      </c>
      <c r="D213" s="244">
        <v>115</v>
      </c>
      <c r="E213" s="244">
        <v>33134.79</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2000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2000</v>
      </c>
      <c r="E259" s="53">
        <f t="shared" si="66"/>
        <v>0</v>
      </c>
      <c r="F259" s="54">
        <f t="shared" ref="F259:F262" si="67">IF(D259&lt;&gt;0,IF(E259/D259&gt;=100,"&gt;&gt;100",E259/D259*100),"-")</f>
        <v>0</v>
      </c>
    </row>
    <row r="260" spans="1:6" ht="12.75" customHeight="1" x14ac:dyDescent="0.2">
      <c r="A260" s="55">
        <v>3721</v>
      </c>
      <c r="B260" s="87" t="s">
        <v>556</v>
      </c>
      <c r="C260" s="52" t="s">
        <v>557</v>
      </c>
      <c r="D260" s="244">
        <v>2000</v>
      </c>
      <c r="E260" s="244">
        <v>0</v>
      </c>
      <c r="F260" s="54">
        <f t="shared" si="67"/>
        <v>0</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9306190</v>
      </c>
      <c r="E289" s="53">
        <f t="shared" si="79"/>
        <v>9742224.4100000001</v>
      </c>
      <c r="F289" s="54">
        <f t="shared" si="76"/>
        <v>104.68542346545686</v>
      </c>
    </row>
    <row r="290" spans="1:6" ht="12.75" customHeight="1" x14ac:dyDescent="0.2">
      <c r="A290" s="55" t="s">
        <v>605</v>
      </c>
      <c r="B290" s="87" t="s">
        <v>616</v>
      </c>
      <c r="C290" s="52" t="s">
        <v>617</v>
      </c>
      <c r="D290" s="53">
        <f>IF(D6&gt;=D289,D6-D289,0)</f>
        <v>0</v>
      </c>
      <c r="E290" s="53">
        <f>IF(E6&gt;=E289,E6-E289,0)</f>
        <v>143467.50999999978</v>
      </c>
      <c r="F290" s="54" t="str">
        <f t="shared" si="76"/>
        <v>-</v>
      </c>
    </row>
    <row r="291" spans="1:6" ht="12.75" customHeight="1" x14ac:dyDescent="0.2">
      <c r="A291" s="55" t="s">
        <v>605</v>
      </c>
      <c r="B291" s="87" t="s">
        <v>618</v>
      </c>
      <c r="C291" s="52" t="s">
        <v>619</v>
      </c>
      <c r="D291" s="53">
        <f>IF(D289&gt;=D6,D289-D6,0)</f>
        <v>42571</v>
      </c>
      <c r="E291" s="53">
        <f>IF(E289&gt;=E6,E289-E6,0)</f>
        <v>0</v>
      </c>
      <c r="F291" s="54">
        <f t="shared" si="76"/>
        <v>0</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68155</v>
      </c>
      <c r="E293" s="244">
        <v>16279.6</v>
      </c>
      <c r="F293" s="54">
        <f t="shared" si="76"/>
        <v>23.886141882473773</v>
      </c>
    </row>
    <row r="294" spans="1:6" ht="12.75" customHeight="1" x14ac:dyDescent="0.2">
      <c r="A294" s="55">
        <v>96</v>
      </c>
      <c r="B294" s="87" t="s">
        <v>624</v>
      </c>
      <c r="C294" s="52" t="s">
        <v>625</v>
      </c>
      <c r="D294" s="244">
        <v>7009</v>
      </c>
      <c r="E294" s="244">
        <v>7030.26</v>
      </c>
      <c r="F294" s="54">
        <f t="shared" si="76"/>
        <v>100.303324297332</v>
      </c>
    </row>
    <row r="295" spans="1:6" ht="24" x14ac:dyDescent="0.2">
      <c r="A295" s="55">
        <v>9661</v>
      </c>
      <c r="B295" s="87" t="s">
        <v>626</v>
      </c>
      <c r="C295" s="52" t="s">
        <v>627</v>
      </c>
      <c r="D295" s="244">
        <v>7009</v>
      </c>
      <c r="E295" s="244">
        <v>7030.26</v>
      </c>
      <c r="F295" s="54">
        <f t="shared" si="76"/>
        <v>100.303324297332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836</v>
      </c>
      <c r="E298" s="53">
        <f t="shared" si="80"/>
        <v>836.4</v>
      </c>
      <c r="F298" s="54">
        <f t="shared" ref="F298:F418" si="81">IF(D298&lt;&gt;0,IF(E298/D298&gt;=100,"&gt;&gt;100",E298/D298*100),"-")</f>
        <v>100.04784688995214</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836</v>
      </c>
      <c r="E311" s="53">
        <f t="shared" si="85"/>
        <v>836.4</v>
      </c>
      <c r="F311" s="54">
        <f t="shared" si="81"/>
        <v>100.04784688995214</v>
      </c>
    </row>
    <row r="312" spans="1:6" ht="12.75" customHeight="1" x14ac:dyDescent="0.2">
      <c r="A312" s="55">
        <v>721</v>
      </c>
      <c r="B312" s="87" t="s">
        <v>659</v>
      </c>
      <c r="C312" s="52" t="s">
        <v>660</v>
      </c>
      <c r="D312" s="53">
        <f t="shared" ref="D312:E312" si="86">SUM(D313:D316)</f>
        <v>836</v>
      </c>
      <c r="E312" s="53">
        <f t="shared" si="86"/>
        <v>836.4</v>
      </c>
      <c r="F312" s="54">
        <f t="shared" si="81"/>
        <v>100.04784688995214</v>
      </c>
    </row>
    <row r="313" spans="1:6" ht="12.75" customHeight="1" x14ac:dyDescent="0.2">
      <c r="A313" s="55">
        <v>7211</v>
      </c>
      <c r="B313" s="87" t="s">
        <v>661</v>
      </c>
      <c r="C313" s="52" t="s">
        <v>662</v>
      </c>
      <c r="D313" s="244">
        <v>836</v>
      </c>
      <c r="E313" s="244">
        <v>836.4</v>
      </c>
      <c r="F313" s="54">
        <f t="shared" si="81"/>
        <v>100.04784688995214</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32217</v>
      </c>
      <c r="E350" s="53">
        <f t="shared" si="95"/>
        <v>212160.58</v>
      </c>
      <c r="F350" s="54">
        <f t="shared" si="81"/>
        <v>658.53611447372509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32217</v>
      </c>
      <c r="E363" s="53">
        <f t="shared" si="99"/>
        <v>212160.58</v>
      </c>
      <c r="F363" s="54">
        <f t="shared" si="81"/>
        <v>658.53611447372509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20638</v>
      </c>
      <c r="E369" s="53">
        <f t="shared" si="101"/>
        <v>201801.5</v>
      </c>
      <c r="F369" s="54">
        <f t="shared" si="81"/>
        <v>977.81519527085959</v>
      </c>
    </row>
    <row r="370" spans="1:6" ht="12.75" customHeight="1" x14ac:dyDescent="0.2">
      <c r="A370" s="55">
        <v>4221</v>
      </c>
      <c r="B370" s="87" t="s">
        <v>671</v>
      </c>
      <c r="C370" s="52" t="s">
        <v>763</v>
      </c>
      <c r="D370" s="244">
        <v>19939</v>
      </c>
      <c r="E370" s="244">
        <v>197424.65</v>
      </c>
      <c r="F370" s="54">
        <f t="shared" si="81"/>
        <v>990.14318671949445</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0</v>
      </c>
      <c r="E375" s="244">
        <v>4376.8500000000004</v>
      </c>
      <c r="F375" s="54" t="str">
        <f t="shared" si="81"/>
        <v>-</v>
      </c>
    </row>
    <row r="376" spans="1:6" ht="12.75" customHeight="1" x14ac:dyDescent="0.2">
      <c r="A376" s="55">
        <v>4227</v>
      </c>
      <c r="B376" s="234" t="s">
        <v>683</v>
      </c>
      <c r="C376" s="52" t="s">
        <v>770</v>
      </c>
      <c r="D376" s="244">
        <v>699</v>
      </c>
      <c r="E376" s="244">
        <v>0</v>
      </c>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11014</v>
      </c>
      <c r="E383" s="53">
        <f t="shared" si="103"/>
        <v>10359.08</v>
      </c>
      <c r="F383" s="54">
        <f t="shared" si="81"/>
        <v>94.053749773016165</v>
      </c>
    </row>
    <row r="384" spans="1:6" ht="12.75" customHeight="1" x14ac:dyDescent="0.2">
      <c r="A384" s="55">
        <v>4241</v>
      </c>
      <c r="B384" s="87" t="s">
        <v>780</v>
      </c>
      <c r="C384" s="52" t="s">
        <v>781</v>
      </c>
      <c r="D384" s="244">
        <v>11014</v>
      </c>
      <c r="E384" s="244">
        <v>10359.08</v>
      </c>
      <c r="F384" s="54">
        <f t="shared" si="81"/>
        <v>94.053749773016165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565</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565</v>
      </c>
      <c r="E395" s="244">
        <v>0</v>
      </c>
      <c r="F395" s="54">
        <f t="shared" si="81"/>
        <v>0</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31381</v>
      </c>
      <c r="E408" s="53">
        <f t="shared" si="111"/>
        <v>211324.18</v>
      </c>
      <c r="F408" s="54">
        <f t="shared" si="81"/>
        <v>673.41442273987445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20567</v>
      </c>
      <c r="E410" s="244">
        <v>146394.22</v>
      </c>
      <c r="F410" s="54">
        <f t="shared" si="81"/>
        <v>711.79180240190601</v>
      </c>
    </row>
    <row r="411" spans="1:6" ht="12.75" customHeight="1" x14ac:dyDescent="0.2">
      <c r="A411" s="55">
        <v>97</v>
      </c>
      <c r="B411" s="87" t="s">
        <v>824</v>
      </c>
      <c r="C411" s="52" t="s">
        <v>825</v>
      </c>
      <c r="D411" s="244">
        <v>4772</v>
      </c>
      <c r="E411" s="244">
        <v>2382.6999999999998</v>
      </c>
      <c r="F411" s="54">
        <f t="shared" si="81"/>
        <v>49.930846605196976</v>
      </c>
    </row>
    <row r="412" spans="1:6" ht="12.75" customHeight="1" x14ac:dyDescent="0.2">
      <c r="A412" s="55" t="s">
        <v>605</v>
      </c>
      <c r="B412" s="87" t="s">
        <v>826</v>
      </c>
      <c r="C412" s="52" t="s">
        <v>827</v>
      </c>
      <c r="D412" s="53">
        <f>D6+D298</f>
        <v>9264455</v>
      </c>
      <c r="E412" s="53">
        <f>E6+E298</f>
        <v>9886528.3200000003</v>
      </c>
      <c r="F412" s="54">
        <f t="shared" si="81"/>
        <v>106.71462401188198</v>
      </c>
    </row>
    <row r="413" spans="1:6" ht="12.75" customHeight="1" x14ac:dyDescent="0.2">
      <c r="A413" s="55" t="s">
        <v>605</v>
      </c>
      <c r="B413" s="87" t="s">
        <v>828</v>
      </c>
      <c r="C413" s="52" t="s">
        <v>829</v>
      </c>
      <c r="D413" s="53">
        <f t="shared" ref="D413:E413" si="112">D289+D350</f>
        <v>9338407</v>
      </c>
      <c r="E413" s="53">
        <f t="shared" si="112"/>
        <v>9954384.9900000002</v>
      </c>
      <c r="F413" s="54">
        <f t="shared" si="81"/>
        <v>106.59617844885108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73952</v>
      </c>
      <c r="E415" s="53">
        <f t="shared" si="114"/>
        <v>67856.669999999925</v>
      </c>
      <c r="F415" s="54">
        <f t="shared" si="81"/>
        <v>91.757721224578006</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88722</v>
      </c>
      <c r="E417" s="53">
        <f t="shared" si="116"/>
        <v>162673.82</v>
      </c>
      <c r="F417" s="54">
        <f t="shared" si="81"/>
        <v>183.35229142715451</v>
      </c>
    </row>
    <row r="418" spans="1:6" ht="12.75" customHeight="1" x14ac:dyDescent="0.2">
      <c r="A418" s="57" t="s">
        <v>839</v>
      </c>
      <c r="B418" s="235" t="s">
        <v>840</v>
      </c>
      <c r="C418" s="58" t="s">
        <v>841</v>
      </c>
      <c r="D418" s="64">
        <f t="shared" ref="D418:E418" si="117">D294+D411</f>
        <v>11781</v>
      </c>
      <c r="E418" s="64">
        <f t="shared" si="117"/>
        <v>9412.9599999999991</v>
      </c>
      <c r="F418" s="59">
        <f t="shared" si="81"/>
        <v>79.899499193616833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9264455</v>
      </c>
      <c r="E639" s="53">
        <f t="shared" si="180"/>
        <v>9886528.3200000003</v>
      </c>
      <c r="F639" s="54">
        <f t="shared" si="119"/>
        <v>106.71462401188198</v>
      </c>
    </row>
    <row r="640" spans="1:6" ht="12.75" customHeight="1" x14ac:dyDescent="0.2">
      <c r="A640" s="55" t="s">
        <v>605</v>
      </c>
      <c r="B640" s="87" t="s">
        <v>1274</v>
      </c>
      <c r="C640" s="52" t="s">
        <v>1275</v>
      </c>
      <c r="D640" s="53">
        <f t="shared" ref="D640:E640" si="181">D413+D528</f>
        <v>9338407</v>
      </c>
      <c r="E640" s="53">
        <f t="shared" si="181"/>
        <v>9954384.9900000002</v>
      </c>
      <c r="F640" s="54">
        <f t="shared" si="119"/>
        <v>106.59617844885108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73952</v>
      </c>
      <c r="E642" s="53">
        <f t="shared" si="183"/>
        <v>67856.669999999925</v>
      </c>
      <c r="F642" s="54">
        <f t="shared" si="119"/>
        <v>91.757721224578006</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88722</v>
      </c>
      <c r="E644" s="53">
        <f t="shared" si="185"/>
        <v>162673.82</v>
      </c>
      <c r="F644" s="54">
        <f t="shared" si="119"/>
        <v>183.35229142715451</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162674</v>
      </c>
      <c r="E646" s="53">
        <f t="shared" si="187"/>
        <v>230530.48999999993</v>
      </c>
      <c r="F646" s="54">
        <f t="shared" si="119"/>
        <v>141.7131748158894</v>
      </c>
    </row>
    <row r="647" spans="1:6" ht="24" x14ac:dyDescent="0.2">
      <c r="A647" s="57" t="s">
        <v>1288</v>
      </c>
      <c r="B647" s="235" t="s">
        <v>1289</v>
      </c>
      <c r="C647" s="58" t="s">
        <v>1288</v>
      </c>
      <c r="D647" s="245">
        <v>655966</v>
      </c>
      <c r="E647" s="245">
        <v>710222.27</v>
      </c>
      <c r="F647" s="59">
        <f t="shared" si="119"/>
        <v>108.27120155617823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180196</v>
      </c>
      <c r="E649" s="244">
        <v>207556.24</v>
      </c>
      <c r="F649" s="54">
        <f t="shared" ref="F649:F724" si="188">IF(D649&lt;&gt;0,IF(E649/D649&gt;=100,"&gt;&gt;100",E649/D649*100),"-")</f>
        <v>115.18360007991298</v>
      </c>
    </row>
    <row r="650" spans="1:6" ht="12.75" customHeight="1" x14ac:dyDescent="0.2">
      <c r="A650" s="55" t="s">
        <v>1293</v>
      </c>
      <c r="B650" s="87" t="s">
        <v>1294</v>
      </c>
      <c r="C650" s="52" t="s">
        <v>1293</v>
      </c>
      <c r="D650" s="244">
        <v>1769191</v>
      </c>
      <c r="E650" s="244">
        <v>2014996.01</v>
      </c>
      <c r="F650" s="54">
        <f t="shared" si="188"/>
        <v>113.89363895701482</v>
      </c>
    </row>
    <row r="651" spans="1:6" ht="12.75" customHeight="1" x14ac:dyDescent="0.2">
      <c r="A651" s="55" t="s">
        <v>1295</v>
      </c>
      <c r="B651" s="87" t="s">
        <v>1296</v>
      </c>
      <c r="C651" s="52" t="s">
        <v>1295</v>
      </c>
      <c r="D651" s="244">
        <v>1741831</v>
      </c>
      <c r="E651" s="244">
        <v>1953419.57</v>
      </c>
      <c r="F651" s="54">
        <f t="shared" si="188"/>
        <v>112.1474798645793</v>
      </c>
    </row>
    <row r="652" spans="1:6" ht="24" x14ac:dyDescent="0.2">
      <c r="A652" s="55">
        <v>11</v>
      </c>
      <c r="B652" s="87" t="s">
        <v>1297</v>
      </c>
      <c r="C652" s="52" t="s">
        <v>1298</v>
      </c>
      <c r="D652" s="53">
        <f t="shared" ref="D652:E652" si="189">+D649+D650-D651</f>
        <v>207556</v>
      </c>
      <c r="E652" s="53">
        <f t="shared" si="189"/>
        <v>269132.67999999993</v>
      </c>
      <c r="F652" s="54">
        <f t="shared" si="188"/>
        <v>129.66750178265141</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61</v>
      </c>
      <c r="E654" s="264">
        <v>61</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58</v>
      </c>
      <c r="E656" s="264">
        <v>59</v>
      </c>
      <c r="F656" s="54">
        <f t="shared" si="188"/>
        <v>101.72413793103448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102730</v>
      </c>
      <c r="E669" s="244">
        <v>0</v>
      </c>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7773705</v>
      </c>
      <c r="E675" s="244">
        <v>8249287.9699999997</v>
      </c>
      <c r="F675" s="54">
        <f t="shared" si="188"/>
        <v>106.11784174984773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5000</v>
      </c>
      <c r="E677" s="244">
        <v>36417.25</v>
      </c>
      <c r="F677" s="54">
        <f t="shared" si="188"/>
        <v>728.34500000000003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0</v>
      </c>
      <c r="E694" s="244">
        <v>17084.68</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37244</v>
      </c>
      <c r="E712" s="244">
        <v>687</v>
      </c>
      <c r="F712" s="54">
        <f t="shared" si="188"/>
        <v>1.8445924175706154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14536</v>
      </c>
      <c r="E716" s="244">
        <v>45537.09</v>
      </c>
      <c r="F716" s="54">
        <f t="shared" si="188"/>
        <v>313.27111997798568</v>
      </c>
    </row>
    <row r="717" spans="1:6" ht="12.75" customHeight="1" x14ac:dyDescent="0.2">
      <c r="A717" s="55">
        <v>31215</v>
      </c>
      <c r="B717" s="87" t="s">
        <v>1410</v>
      </c>
      <c r="C717" s="52" t="s">
        <v>1411</v>
      </c>
      <c r="D717" s="244">
        <v>7065</v>
      </c>
      <c r="E717" s="244">
        <v>14265.3</v>
      </c>
      <c r="F717" s="54">
        <f t="shared" si="188"/>
        <v>201.91507430997876</v>
      </c>
    </row>
    <row r="718" spans="1:6" ht="12.75" customHeight="1" x14ac:dyDescent="0.2">
      <c r="A718" s="55">
        <v>32121</v>
      </c>
      <c r="B718" s="87" t="s">
        <v>1412</v>
      </c>
      <c r="C718" s="52" t="s">
        <v>1413</v>
      </c>
      <c r="D718" s="244">
        <v>162384</v>
      </c>
      <c r="E718" s="244">
        <v>184772.74</v>
      </c>
      <c r="F718" s="54">
        <f t="shared" si="188"/>
        <v>113.78752832791407</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10000</v>
      </c>
      <c r="E720" s="244">
        <v>10000</v>
      </c>
      <c r="F720" s="54">
        <f t="shared" si="188"/>
        <v>100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4064</v>
      </c>
      <c r="E722" s="244">
        <v>5918.34</v>
      </c>
      <c r="F722" s="54">
        <f t="shared" si="188"/>
        <v>145.62844488188978</v>
      </c>
    </row>
    <row r="723" spans="1:6" ht="12.75" customHeight="1" x14ac:dyDescent="0.2">
      <c r="A723" s="55" t="s">
        <v>1422</v>
      </c>
      <c r="B723" s="87" t="s">
        <v>1423</v>
      </c>
      <c r="C723" s="52" t="s">
        <v>1422</v>
      </c>
      <c r="D723" s="244">
        <v>15000</v>
      </c>
      <c r="E723" s="244">
        <v>8500</v>
      </c>
      <c r="F723" s="54">
        <f t="shared" si="188"/>
        <v>56.666666666666664</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12297</v>
      </c>
      <c r="E725" s="244">
        <v>42093.51</v>
      </c>
      <c r="F725" s="54">
        <f t="shared" ref="F725:F979" si="190">IF(D725&lt;&gt;0,IF(E725/D725&gt;=100,"&gt;&gt;100",E725/D725*100),"-")</f>
        <v>342.30714808489881</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2000</v>
      </c>
      <c r="E823" s="244">
        <v>0</v>
      </c>
      <c r="F823" s="54">
        <f t="shared" si="190"/>
        <v>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 workbookViewId="0">
      <selection activeCell="E192" sqref="E19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20656879</v>
      </c>
      <c r="E6" s="231">
        <f t="shared" si="0"/>
        <v>20687901.780000001</v>
      </c>
      <c r="F6" s="232">
        <f t="shared" ref="F6:F260" si="1">IF(D6&gt;0,IF(E6/D6&gt;=100,"&gt;&gt;100",E6/D6*100),"-")</f>
        <v>100.15018135120994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19709512</v>
      </c>
      <c r="E7" s="106">
        <f t="shared" si="2"/>
        <v>19636394.27</v>
      </c>
      <c r="F7" s="95">
        <f t="shared" si="1"/>
        <v>99.629023133601677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3582835</v>
      </c>
      <c r="E8" s="106">
        <f>E9+E10-E11</f>
        <v>3582834.64</v>
      </c>
      <c r="F8" s="95">
        <f t="shared" si="1"/>
        <v>99.999989952091013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3582835</v>
      </c>
      <c r="E9" s="249">
        <v>3582834.64</v>
      </c>
      <c r="F9" s="95">
        <f t="shared" si="1"/>
        <v>99.999989952091013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16126677</v>
      </c>
      <c r="E12" s="106">
        <f t="shared" si="3"/>
        <v>16053559.629999999</v>
      </c>
      <c r="F12" s="95">
        <f t="shared" si="1"/>
        <v>99.546606098702156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15531611</v>
      </c>
      <c r="E13" s="106">
        <f t="shared" si="4"/>
        <v>15120708.68</v>
      </c>
      <c r="F13" s="95">
        <f t="shared" si="1"/>
        <v>97.354412752160741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32872137</v>
      </c>
      <c r="E15" s="249">
        <v>32872136.530000001</v>
      </c>
      <c r="F15" s="95">
        <f t="shared" si="1"/>
        <v>99.999998570217699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17340526</v>
      </c>
      <c r="E18" s="249">
        <v>17751427.850000001</v>
      </c>
      <c r="F18" s="95">
        <f t="shared" si="1"/>
        <v>102.36960430150737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162776</v>
      </c>
      <c r="E19" s="106">
        <f t="shared" si="5"/>
        <v>317996.90999999968</v>
      </c>
      <c r="F19" s="95">
        <f t="shared" si="1"/>
        <v>195.35859709047998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1265699</v>
      </c>
      <c r="E20" s="249">
        <v>1450871.86</v>
      </c>
      <c r="F20" s="95">
        <f t="shared" si="1"/>
        <v>114.6300866161702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1840940</v>
      </c>
      <c r="E26" s="249">
        <v>1840940.27</v>
      </c>
      <c r="F26" s="95">
        <f t="shared" si="1"/>
        <v>100.00001466642041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2943863</v>
      </c>
      <c r="E28" s="249">
        <v>2973815.22</v>
      </c>
      <c r="F28" s="95">
        <f t="shared" si="1"/>
        <v>101.0174461243611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432290</v>
      </c>
      <c r="E35" s="106">
        <f t="shared" si="7"/>
        <v>614854.04</v>
      </c>
      <c r="F35" s="95">
        <f t="shared" si="1"/>
        <v>142.23184436373734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432290</v>
      </c>
      <c r="E36" s="249">
        <v>614854.04</v>
      </c>
      <c r="F36" s="95">
        <f t="shared" si="1"/>
        <v>142.23184436373734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183190</v>
      </c>
      <c r="E54" s="249">
        <v>184407.5</v>
      </c>
      <c r="F54" s="95">
        <f t="shared" si="1"/>
        <v>100.66461051367432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183190</v>
      </c>
      <c r="E55" s="249">
        <v>184407.5</v>
      </c>
      <c r="F55" s="95">
        <f t="shared" si="1"/>
        <v>100.66461051367432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947367</v>
      </c>
      <c r="E68" s="106">
        <f t="shared" si="13"/>
        <v>1051507.51</v>
      </c>
      <c r="F68" s="95">
        <f t="shared" si="1"/>
        <v>110.99262587782771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207556</v>
      </c>
      <c r="E69" s="106">
        <f t="shared" si="14"/>
        <v>269132.68</v>
      </c>
      <c r="F69" s="95">
        <f t="shared" si="1"/>
        <v>129.66750178265144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206634</v>
      </c>
      <c r="E70" s="106">
        <f t="shared" si="15"/>
        <v>269132.68</v>
      </c>
      <c r="F70" s="95">
        <f t="shared" si="1"/>
        <v>130.24607760581512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206634</v>
      </c>
      <c r="E72" s="249">
        <v>269132.68</v>
      </c>
      <c r="F72" s="95">
        <f t="shared" si="1"/>
        <v>130.24607760581512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922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72064</v>
      </c>
      <c r="E78" s="106">
        <f>E79+SUM(E82:E84)-E85+E86</f>
        <v>62739.6</v>
      </c>
      <c r="F78" s="95">
        <f t="shared" si="1"/>
        <v>87.060945825932507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72064</v>
      </c>
      <c r="E86" s="249">
        <v>62739.6</v>
      </c>
      <c r="F86" s="95">
        <f t="shared" si="1"/>
        <v>87.060945825932507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7009</v>
      </c>
      <c r="E146" s="106">
        <f t="shared" si="26"/>
        <v>7030.26</v>
      </c>
      <c r="F146" s="95">
        <f t="shared" si="1"/>
        <v>100.303324297332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7009</v>
      </c>
      <c r="E160" s="249">
        <v>7030.26</v>
      </c>
      <c r="F160" s="95">
        <f t="shared" si="1"/>
        <v>100.303324297332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4772</v>
      </c>
      <c r="E164" s="106">
        <f t="shared" si="28"/>
        <v>2382.6999999999998</v>
      </c>
      <c r="F164" s="95">
        <f t="shared" si="1"/>
        <v>49.930846605196976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4772</v>
      </c>
      <c r="E166" s="249">
        <v>2382.6999999999998</v>
      </c>
      <c r="F166" s="95">
        <f t="shared" si="1"/>
        <v>49.930846605196976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655966</v>
      </c>
      <c r="E170" s="106">
        <f t="shared" si="29"/>
        <v>710222.27</v>
      </c>
      <c r="F170" s="95">
        <f t="shared" si="1"/>
        <v>108.27120155617823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655966</v>
      </c>
      <c r="E173" s="249">
        <v>710222.27</v>
      </c>
      <c r="F173" s="95">
        <f t="shared" si="1"/>
        <v>108.27120155617823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20656879</v>
      </c>
      <c r="E175" s="106">
        <f t="shared" si="30"/>
        <v>20687901.780000001</v>
      </c>
      <c r="F175" s="95">
        <f t="shared" si="1"/>
        <v>100.15018135120994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1098260</v>
      </c>
      <c r="E176" s="106">
        <f t="shared" si="31"/>
        <v>1272625.04</v>
      </c>
      <c r="F176" s="95">
        <f t="shared" si="1"/>
        <v>115.87648097900316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1098260</v>
      </c>
      <c r="E177" s="106">
        <f t="shared" si="32"/>
        <v>1108773.47</v>
      </c>
      <c r="F177" s="95">
        <f t="shared" si="1"/>
        <v>100.95728424963124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654266</v>
      </c>
      <c r="E178" s="249">
        <v>705257.75</v>
      </c>
      <c r="F178" s="95">
        <f t="shared" si="1"/>
        <v>107.79373374132233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359015</v>
      </c>
      <c r="E179" s="249">
        <v>337397.03</v>
      </c>
      <c r="F179" s="95">
        <f t="shared" si="1"/>
        <v>93.978532930378961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604</v>
      </c>
      <c r="E180" s="106">
        <f t="shared" si="33"/>
        <v>3335.55</v>
      </c>
      <c r="F180" s="95">
        <f t="shared" si="1"/>
        <v>552.24337748344374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604</v>
      </c>
      <c r="E183" s="249">
        <v>3335.55</v>
      </c>
      <c r="F183" s="95">
        <f t="shared" si="1"/>
        <v>552.24337748344374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84375</v>
      </c>
      <c r="E188" s="249">
        <v>62783.14</v>
      </c>
      <c r="F188" s="95">
        <f t="shared" si="1"/>
        <v>74.409647407407405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162739.57</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1112</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1112</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19558619</v>
      </c>
      <c r="E237" s="106">
        <f t="shared" si="41"/>
        <v>19415276.740000002</v>
      </c>
      <c r="F237" s="95">
        <f t="shared" si="1"/>
        <v>99.267114615812105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19709512</v>
      </c>
      <c r="E238" s="106">
        <f t="shared" si="42"/>
        <v>19636394.27</v>
      </c>
      <c r="F238" s="95">
        <f t="shared" si="1"/>
        <v>99.629023133601677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19709512</v>
      </c>
      <c r="E239" s="106">
        <f t="shared" si="43"/>
        <v>19636394.27</v>
      </c>
      <c r="F239" s="95">
        <f t="shared" si="1"/>
        <v>99.629023133601677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19709512</v>
      </c>
      <c r="E240" s="249">
        <v>19636394.27</v>
      </c>
      <c r="F240" s="95">
        <f t="shared" si="1"/>
        <v>99.629023133601677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-162674</v>
      </c>
      <c r="E245" s="106">
        <f t="shared" si="45"/>
        <v>-230530.49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162674</v>
      </c>
      <c r="E250" s="106">
        <f t="shared" si="47"/>
        <v>230530.49</v>
      </c>
      <c r="F250" s="95">
        <f t="shared" si="1"/>
        <v>141.71317481588943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146394</v>
      </c>
      <c r="E251" s="249">
        <v>13285.19</v>
      </c>
      <c r="F251" s="95">
        <f t="shared" si="1"/>
        <v>9.0749552577291421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16280</v>
      </c>
      <c r="E252" s="249">
        <v>217245.3</v>
      </c>
      <c r="F252" s="95">
        <f t="shared" si="1"/>
        <v>1334.4305896805895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7009</v>
      </c>
      <c r="E255" s="249">
        <v>7030.26</v>
      </c>
      <c r="F255" s="95">
        <f t="shared" si="1"/>
        <v>100.303324297332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4772</v>
      </c>
      <c r="E256" s="249">
        <v>2382.6999999999998</v>
      </c>
      <c r="F256" s="95">
        <f t="shared" si="1"/>
        <v>49.930846605196976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7009</v>
      </c>
      <c r="E265" s="249">
        <v>7030.26</v>
      </c>
      <c r="F265" s="95">
        <f t="shared" si="50"/>
        <v>100.303324297332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4772</v>
      </c>
      <c r="E267" s="249">
        <v>2382.6999999999998</v>
      </c>
      <c r="F267" s="95">
        <f t="shared" si="50"/>
        <v>49.930846605196976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156960</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941300</v>
      </c>
      <c r="E288" s="249">
        <v>1108773.47</v>
      </c>
      <c r="F288" s="95">
        <f t="shared" si="50"/>
        <v>117.79172102411559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162739.57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13798</v>
      </c>
      <c r="E302" s="249">
        <v>6091.39</v>
      </c>
      <c r="F302" s="95">
        <f t="shared" si="50"/>
        <v>44.146905348601251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9338407</v>
      </c>
      <c r="E114" s="83">
        <f t="shared" si="22"/>
        <v>9954384.9900000002</v>
      </c>
      <c r="F114" s="65">
        <f t="shared" si="1"/>
        <v>106.59617844885108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9338407</v>
      </c>
      <c r="E118" s="83">
        <f t="shared" si="24"/>
        <v>9954384.9900000002</v>
      </c>
      <c r="F118" s="65">
        <f t="shared" si="1"/>
        <v>106.59617844885108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9338407</v>
      </c>
      <c r="E120" s="251">
        <v>9954384.9900000002</v>
      </c>
      <c r="F120" s="65">
        <f t="shared" si="1"/>
        <v>106.59617844885108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9338407</v>
      </c>
      <c r="E141" s="108">
        <f t="shared" si="28"/>
        <v>9954384.9900000002</v>
      </c>
      <c r="F141" s="84">
        <f t="shared" si="1"/>
        <v>106.59617844885108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8" sqref="D3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175411.11000000002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175411.11000000002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173028.41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173028.41</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2382.6999999999998</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2382.6999999999998</v>
      </c>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workbookViewId="0">
      <selection activeCell="E102" sqref="E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1098260.33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10178245.23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9997501.9000000004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8313614.1299999999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1573771.43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43143.24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66973.100000000006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180743.33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10003880.530000001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9985876.7600000016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8262622.1500000004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1595389.29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40411.57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87453.75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18003.77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1272625.0299999993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1272625.03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1109885.46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162739.57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16393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2023-01-30T11:48:39Z</cp:lastPrinted>
  <dcterms:created xsi:type="dcterms:W3CDTF">2022-04-01T05:14:30Z</dcterms:created>
  <dcterms:modified xsi:type="dcterms:W3CDTF">2023-01-31T06:55:40Z</dcterms:modified>
</cp:coreProperties>
</file>